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915" activeTab="1"/>
  </bookViews>
  <sheets>
    <sheet name="Приложение 1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<sst xmlns="http://schemas.openxmlformats.org/spreadsheetml/2006/main" count="2300" uniqueCount="410">
  <si>
    <t xml:space="preserve">1 01 02000 01 0000 110      </t>
  </si>
  <si>
    <t xml:space="preserve">1 05 03000 01 0000 110      </t>
  </si>
  <si>
    <t xml:space="preserve">1 17 00000 00 0000 000     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</si>
  <si>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</si>
  <si>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Выплаты семьям опекунов на содержание подопечных детей</t>
  </si>
  <si>
    <t>Осуществление первичного воинского учета на территориях, где отсутствуют военные комиссариаты</t>
  </si>
  <si>
    <t>057</t>
  </si>
  <si>
    <t>09</t>
  </si>
  <si>
    <t>01</t>
  </si>
  <si>
    <t>02</t>
  </si>
  <si>
    <t>04</t>
  </si>
  <si>
    <t>07</t>
  </si>
  <si>
    <t>08</t>
  </si>
  <si>
    <t>074</t>
  </si>
  <si>
    <t>092</t>
  </si>
  <si>
    <t>03</t>
  </si>
  <si>
    <t>05</t>
  </si>
  <si>
    <t>06</t>
  </si>
  <si>
    <t>Компенсационные выплаты на питание обучающимся в муниципальных общеобразовательных учреждениях, нуждающимся в социальной поддержке</t>
  </si>
  <si>
    <t>11</t>
  </si>
  <si>
    <t>303</t>
  </si>
  <si>
    <t>12</t>
  </si>
  <si>
    <t>13</t>
  </si>
  <si>
    <t>14</t>
  </si>
  <si>
    <t>Центральный аппарат органов местного самоуправления</t>
  </si>
  <si>
    <t>10</t>
  </si>
  <si>
    <t>Глава муниципального образования</t>
  </si>
  <si>
    <t>Резервные фонды местных администраций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</si>
  <si>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</si>
  <si>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91 4 00 70400</t>
  </si>
  <si>
    <t>Отлов и содержание безнадзорных животных</t>
  </si>
  <si>
    <t>01 4 00 51200</t>
  </si>
  <si>
    <t>01 4 00 70110</t>
  </si>
  <si>
    <t>Осуществление государственных 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</si>
  <si>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 xml:space="preserve">Содержание  МБОУ ДОД «Тюменцевская ДШИ» </t>
  </si>
  <si>
    <t>Муниципальная программа  "Развитие физической культуры и спорта в Тюменцевском районе Алтайского края" на 2016-2020 годы</t>
  </si>
  <si>
    <t>44 3 00 60994</t>
  </si>
  <si>
    <t>44 2 00 60990</t>
  </si>
  <si>
    <t>Расходы на реализацию мероприятий муниципальных программ</t>
  </si>
  <si>
    <t>44 4 00 60990</t>
  </si>
  <si>
    <t>01 2 00 10110</t>
  </si>
  <si>
    <t>02 5 00 10820</t>
  </si>
  <si>
    <t>Подпрограмма "Развитие дошкольного образования в Тюменцевском районе" муниципальной программы Тюменцевского района "Развитие образования в Тюменцевском районе" на 2015-2020 годы</t>
  </si>
  <si>
    <t>58 1 00 60990</t>
  </si>
  <si>
    <t>58 1 00 70900</t>
  </si>
  <si>
    <t>58 2 00 60990</t>
  </si>
  <si>
    <t>Подпрограмма «Развитие общего и дополнительного образования в Тюменцевском районе» муниципальной программы Тюменцевского района «Развитие образования в Тюменцевском районе» на 2015-2020 годы</t>
  </si>
  <si>
    <t>58 2 00 60994</t>
  </si>
  <si>
    <t>Подпрограмма "Организация предоставления дополнительного образования детей в МБДОД Тюменцевский ЦДТ"  муниципальной программы Тюменцевского района «Развитие образования в Тюменцевском районе» на 2015-2020 годы</t>
  </si>
  <si>
    <t>58 2 00 70910</t>
  </si>
  <si>
    <t>57 0 00 60990</t>
  </si>
  <si>
    <t>01 4 00 70090</t>
  </si>
  <si>
    <t>Функционирование комиссий по делам несовершеннолетних и защите их прав и органов опеки и попечительства</t>
  </si>
  <si>
    <t>71 3 00 70700</t>
  </si>
  <si>
    <t>01 4 00 70060</t>
  </si>
  <si>
    <t>01 4 00 51180</t>
  </si>
  <si>
    <t>98 1 00 60220</t>
  </si>
  <si>
    <t>98 2 00 60230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</si>
  <si>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</si>
  <si>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98 5 00 60510</t>
  </si>
  <si>
    <t>01 2 00 10120</t>
  </si>
  <si>
    <t>99 1 00 14100</t>
  </si>
  <si>
    <t>99 9 00 14710</t>
  </si>
  <si>
    <t>02 5 00 10860</t>
  </si>
  <si>
    <t>Софинансирование расходов на государственную поддержку малого и среднего предпринимательства, включая крестьянские (фермерские) хозяйства</t>
  </si>
  <si>
    <t>02 5 00 10870</t>
  </si>
  <si>
    <t>17 2 00 S1030</t>
  </si>
  <si>
    <t>Развитие системы отдыха и укрепления здоровья детей</t>
  </si>
  <si>
    <t>58 2 00 70930</t>
  </si>
  <si>
    <t xml:space="preserve">2020 год </t>
  </si>
  <si>
    <t>Государственная программа Алтайского края "Развитие транспортной системы Алтайского края" на 2015-2022 годы</t>
  </si>
  <si>
    <t>Софинансирование расходов на реализацию проектов развития общественной инфраструктуры, основанных на инициативах граждан</t>
  </si>
  <si>
    <t>60 0 00 60990</t>
  </si>
  <si>
    <t>Муниципальная программа  "Молодежная политика в Тюменцевском районе Алтайского края" на 2017-2020 годы</t>
  </si>
  <si>
    <t>11 0 00 60990</t>
  </si>
  <si>
    <t>Муниципальная программа Тюменцевского района "Профилактика преступлений и иных правонарушений в Тюменцевском районе" на 2017-2020 годы</t>
  </si>
  <si>
    <t>68 0 00 60990</t>
  </si>
  <si>
    <t>54 0 00 60990</t>
  </si>
  <si>
    <t>58 3 00 60990</t>
  </si>
  <si>
    <t>55 0 00 60990</t>
  </si>
  <si>
    <t>Районная программа "Развитие здравоохранения в Тюменцевском районе Алтайского края на 2015-2020годы"</t>
  </si>
  <si>
    <t>67 0 00 60990</t>
  </si>
  <si>
    <t>Районная программа "Комплексные меры противодействия злоупотреблению наркотиками и их незаконному обороту вТюменцевском районе" на 2016-2020 годы</t>
  </si>
  <si>
    <t>90 0 00 60990</t>
  </si>
  <si>
    <t>Муниципальная целевая программа "Кадры для экономики" на 2016-2021г</t>
  </si>
  <si>
    <t>10 0 00 60990</t>
  </si>
  <si>
    <t>Муниципальная программа Тюменцевского района  "Повышение безопасности дорожного движения в Тюменцевском районе" на 2013-2020 годы</t>
  </si>
  <si>
    <t>40 0 00 60990</t>
  </si>
  <si>
    <t>Содержание  МБУК «Многофункциональный культурный центр» Тюменцевского района Алтайского края</t>
  </si>
  <si>
    <t>Расходы на реализацию мероприятий муниципальных  программ</t>
  </si>
  <si>
    <t>43 2 00 S1190</t>
  </si>
  <si>
    <t>58 5 00 S3212</t>
  </si>
  <si>
    <t>Ликвидация последствий чрезвычайных ситуаций и финансирование непредвиденных расходов</t>
  </si>
  <si>
    <t>99 1 00 14010</t>
  </si>
  <si>
    <t>870</t>
  </si>
  <si>
    <t>Показатели</t>
  </si>
  <si>
    <t>Код БК</t>
  </si>
  <si>
    <t>Плановый период</t>
  </si>
  <si>
    <t>2018 год</t>
  </si>
  <si>
    <t>2019 год (ожидаемое значение)</t>
  </si>
  <si>
    <t>2021 год</t>
  </si>
  <si>
    <t>2022 год</t>
  </si>
  <si>
    <t>Доходы, всего</t>
  </si>
  <si>
    <t>Налоговые доходы:</t>
  </si>
  <si>
    <t>Налог на доходы физических лиц</t>
  </si>
  <si>
    <t>Единый     сельскохозяйственный налог</t>
  </si>
  <si>
    <t>Прочие неналоговые доходы</t>
  </si>
  <si>
    <t>Безвозмездные поступления</t>
  </si>
  <si>
    <t>Расходы всего:</t>
  </si>
  <si>
    <t>Дефицит(-), профицит(+)</t>
  </si>
  <si>
    <t>Источники финансирования дефицита бюджета, сальдо</t>
  </si>
  <si>
    <t>- привлечения</t>
  </si>
  <si>
    <t>- погашение</t>
  </si>
  <si>
    <t>Справочно:</t>
  </si>
  <si>
    <t>Верхний предел муниципального внутреннего долга на 1 января</t>
  </si>
  <si>
    <t xml:space="preserve">2 00 00000 00 0000 000  </t>
  </si>
  <si>
    <t>Наименование показателя</t>
  </si>
  <si>
    <t>КОДЫ</t>
  </si>
  <si>
    <t>Главный распорядитель бюджетных средств</t>
  </si>
  <si>
    <t>Функциональной классификации расходов бюджетов Российской Федерации</t>
  </si>
  <si>
    <t>Раздел</t>
  </si>
  <si>
    <t>Подраздел</t>
  </si>
  <si>
    <t>Целевая статья</t>
  </si>
  <si>
    <t>Вид расхода</t>
  </si>
  <si>
    <t>5</t>
  </si>
  <si>
    <t xml:space="preserve">Комитет по культуре и делам молодежи Администрации Тюменцевского района Алтайского края </t>
  </si>
  <si>
    <t>Национальная экономика</t>
  </si>
  <si>
    <t>Другие вопросы в области национальной экономики</t>
  </si>
  <si>
    <t>Государственная программа Алтайского края "Создание условий для устойчивого исполнения бюджетов муниципальных образований и повышения эффективности бюджетных расходов в Алтайском крае" на 2014-2020 годы</t>
  </si>
  <si>
    <t>72 0 00 00000</t>
  </si>
  <si>
    <t>Подпрограмма "Поддержание устойчивого исполнения бюджетов муниципальных образований Алтайского края" государственной программы Алтайского края "Создание условий для устойчивого исполнения бюджетов муниципальных образований и повышения эффективности бюджетных расходов в Алтайском крае" на 2014-2020 годы</t>
  </si>
  <si>
    <t>72 1 00 00000</t>
  </si>
  <si>
    <t>72 1 01 S0260</t>
  </si>
  <si>
    <t>Субсидии бюджетным учреждениям на иные цели</t>
  </si>
  <si>
    <t>612</t>
  </si>
  <si>
    <t>Образование</t>
  </si>
  <si>
    <t>Дополнительное образование детей</t>
  </si>
  <si>
    <t>Государственная программа Алтайского края "Обеспечение населения Алтайского края жилищно-коммунальными услугами" на 2014-2020 годы</t>
  </si>
  <si>
    <t>43 0 00 00000</t>
  </si>
  <si>
    <t>Подпрограмма "Модернизация объектов коммунальной инфраструктуры Алтайского края" на 2014-2020 годы государственной программы Алтайского края "Обеспечение населения Алтайского края жилищно-коммунальными услугами" на 2014-2020 годы</t>
  </si>
  <si>
    <t>43 2 00 00000</t>
  </si>
  <si>
    <t>Субсидия на обеспечение расчетов за топливно-энергетические ресурсы, потребляемые муниципальными учреждениями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</si>
  <si>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</si>
  <si>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</si>
  <si>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Муниципальная  программа Тюменцевского района "Развитие культуры Тюменцевского района" на 2016-2020 годы</t>
  </si>
  <si>
    <t>44 0 00 00000</t>
  </si>
  <si>
    <t>Подпрограмма "Образование в сфере культуры и искусства" муниципальной программы Тюменцевского района "Развитие культуры Тюменцевского района" на 2016-2020 годы</t>
  </si>
  <si>
    <t>44 3 00 00000</t>
  </si>
  <si>
    <t>Государственная программа Алтайского края «Создание условий для устойчивого исполнения бюджетов муниципальных образований и по-вышения эффективности бюджетных расходов в Алтайском крае» на 2014-2020 годы</t>
  </si>
  <si>
    <t>Подпрограмма «Поддержание устойчивого исполнения бюджетов муниципальных образований Алтайского края» государственной программы Алтайского края «Создание условий для устойчивого исполнения бюджетов муниципальных образований и повышения эффективности бюджетных расходов в Алтайском крае» на 2014-2020 годы</t>
  </si>
  <si>
    <t>Субсидия на софинансирование части расходов местных бюджетов по оплате труда работников муниципальных учреждений</t>
  </si>
  <si>
    <t xml:space="preserve">72 1 00 S0430 </t>
  </si>
  <si>
    <t>72 1 00 S0430</t>
  </si>
  <si>
    <t>Молодежная политика</t>
  </si>
  <si>
    <t>60 0 00 00000</t>
  </si>
  <si>
    <t xml:space="preserve">057 </t>
  </si>
  <si>
    <t>Культура, кинематография</t>
  </si>
  <si>
    <t xml:space="preserve">Культура </t>
  </si>
  <si>
    <t>Подпрограмма "Искусство и народное творчество" муниципальной программы Тюменцевского района "Развитие культуры Тюменцевского района" на 2016-2020 годы</t>
  </si>
  <si>
    <t>44 2 00 00000</t>
  </si>
  <si>
    <t>Подпрограмма «Обеспечение условий реализации программы и развития отрасли» муниципальной программы Тюменцевского района «Развитие культуры Тюменцевского района» на 2016-2020 годы</t>
  </si>
  <si>
    <t>44 4 00 00000</t>
  </si>
  <si>
    <t>Другие вопросы в области культуры, кинематографии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</si>
  <si>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</si>
  <si>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01 0 00 00000</t>
  </si>
  <si>
    <t xml:space="preserve">Расходы на обеспечение деятельности органов местного само-управления
</t>
  </si>
  <si>
    <t>01 2 00 00000</t>
  </si>
  <si>
    <t>Фонд оплаты труда государственных (муниципальных) органов</t>
  </si>
  <si>
    <t>121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</si>
  <si>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</si>
  <si>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</si>
  <si>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>Расходы на обеспечение деятельности (оказание услуг) подведомственных учреждений</t>
  </si>
  <si>
    <t>02 0 00 00000</t>
  </si>
  <si>
    <t>Расходы на обеспечение деятельности (оказание услуг) иных подведомственных учреждений</t>
  </si>
  <si>
    <t>02 5 00 00000</t>
  </si>
  <si>
    <t xml:space="preserve">Фонд оплаты труда государственных (муниципальных) органов </t>
  </si>
  <si>
    <t xml:space="preserve">Прочая закупка товаров, работ и услуг </t>
  </si>
  <si>
    <t>244</t>
  </si>
  <si>
    <t>Комитет Администрации Тюменцевского района по образованию Алтайского края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</si>
  <si>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</si>
  <si>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</si>
  <si>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11 0 00 00000</t>
  </si>
  <si>
    <t xml:space="preserve">03 </t>
  </si>
  <si>
    <t>Общеэкономические вопросы</t>
  </si>
  <si>
    <t>Муниципальная программа Тюменцевского района  "Содействие занятости населения Тюменцевского района" на 2019-2023 годы</t>
  </si>
  <si>
    <t>68 0 00 00000</t>
  </si>
  <si>
    <t xml:space="preserve">Фонд оплаты труда учреждений 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</si>
  <si>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</si>
  <si>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</si>
  <si>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</si>
  <si>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Дошкольное образование</t>
  </si>
  <si>
    <t>Муниципальная программа Тюменцевского района "Развитие образования в Тюменцевском районе" на 2015-2020 годы</t>
  </si>
  <si>
    <t>58 0 00 00000</t>
  </si>
  <si>
    <t>58 1 00 00000</t>
  </si>
  <si>
    <t xml:space="preserve">Обеспечение государственных гарантий реализации прав 
на получение общедоступного и бесплатного дошкольного образования в дошкольных образовательных организациях
</t>
  </si>
  <si>
    <t>Общее образование</t>
  </si>
  <si>
    <t>Муниципальная программа "Совершенствование организации питания детей в образовательных учреждениях Тюменцевского района на 2019-2023 годы"</t>
  </si>
  <si>
    <t>54 0 00 00000</t>
  </si>
  <si>
    <t>58 2 00 00000</t>
  </si>
  <si>
    <t>Пособия, компенсации и иные социальные выплаты
гражданам, кроме публичных нормативных обязательств</t>
  </si>
  <si>
    <t>321</t>
  </si>
  <si>
    <t>Уплата налога на имущество организаций
и земельного налога</t>
  </si>
  <si>
    <t>851</t>
  </si>
  <si>
    <t>Уплата прочих налогов, сборов и иных платежей</t>
  </si>
  <si>
    <t>852</t>
  </si>
  <si>
    <t xml:space="preserve">Обеспечение государственных гарантий реализации прав 
на получение общедоступного и бесплатного дошкольного, начального общего, основного общего, среднего общего образования 
в общеобразовательных организациях, обеспечение дополнительного образования детей в общеобразовательных организациях
</t>
  </si>
  <si>
    <t>Муниципальная программа "Капитальный ремонт общеобразовательных организаций Тюменцевского района" на 2017-2025г.</t>
  </si>
  <si>
    <t>58 3 00 00000</t>
  </si>
  <si>
    <t>Муниципальная программа "Сохранение и развитие системы летнего отдыха, оздоровления, занятости детей и подростков в Тюменцевском районе на 2019-2023гг"</t>
  </si>
  <si>
    <t>57 0 00 00000</t>
  </si>
  <si>
    <t>Государственная программа Алтайского края "Развитие образования и молодежной политики в Алтайском крае" на 2014-2020 годы</t>
  </si>
  <si>
    <t>Подпрограмма "Молодежная политика в Алтайском крае" государственной программы Алтайского края "Развитие образования и молодежной политики в Алтайском крае" на 2014-2020 годы</t>
  </si>
  <si>
    <t>58 5 00 00000</t>
  </si>
  <si>
    <t>Другие вопросы в области образования</t>
  </si>
  <si>
    <t>Расходы на обеспечение деятельности органов местного самоуправления</t>
  </si>
  <si>
    <t>Руководство и управление в сфере установленных функций</t>
  </si>
  <si>
    <t>01 4 00 00000</t>
  </si>
  <si>
    <t>Социальная политика</t>
  </si>
  <si>
    <t>Охрана семьи и детства</t>
  </si>
  <si>
    <t xml:space="preserve">Государственная программа Алтайского края "Социальная поддержка граждан" на 2014-2020 годы </t>
  </si>
  <si>
    <t>71 0 00 00000</t>
  </si>
  <si>
    <t>Подпрограмма "Поддержка семей с детьми" государственной программы Алтайского края "Социальная поддержка граждан" на 2014-2020 годы</t>
  </si>
  <si>
    <t>71 3 00 00000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</si>
  <si>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</si>
  <si>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 xml:space="preserve">Пособия, компенсации и иные социальные выплаты
гражданам, кроме публичных нормативных обязательств
</t>
  </si>
  <si>
    <t>Подпрограмма "Поддержка детей-сирот и детей, оставшихся без попечения родителей" государственной программы Алтайского края "Социальная поддержка граждан" на 2014-2020 годы</t>
  </si>
  <si>
    <t>71 4 00 00000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</si>
  <si>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</si>
  <si>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71 4 00 70800</t>
  </si>
  <si>
    <t>71 4 00 70803</t>
  </si>
  <si>
    <t>Пособия, компенсации, меры социальной поддержки по публичным нормативным обязательствам</t>
  </si>
  <si>
    <t>313</t>
  </si>
  <si>
    <t xml:space="preserve">Комитет по финансам, налоговой и кредитной политике Администрации Тюменцевского района 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</si>
  <si>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</si>
  <si>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</si>
  <si>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выплаты персоналу государственных(муниципальных) органов, за исключением фонда оплаты труда</t>
  </si>
  <si>
    <t>122</t>
  </si>
  <si>
    <t>Другие общегосударственные вопросы</t>
  </si>
  <si>
    <t>Функционирование административных комиссий</t>
  </si>
  <si>
    <t>Субвенции</t>
  </si>
  <si>
    <t>530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</si>
  <si>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</si>
  <si>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</si>
  <si>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</si>
  <si>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Коммунальное хозяйство</t>
  </si>
  <si>
    <t>Иные межбюджетные трансферты</t>
  </si>
  <si>
    <t>540</t>
  </si>
  <si>
    <t xml:space="preserve">Межбюджетные трансферты общего характера бюджетам бюджетной системы  Российской Федерации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</si>
  <si>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</si>
  <si>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</si>
  <si>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98 0 00 00000</t>
  </si>
  <si>
    <t>Выравнивание бюджетной обеспеченности муниципальных образований</t>
  </si>
  <si>
    <t>98 1 00 00000</t>
  </si>
  <si>
    <t>Выравнивание бюджетной обеспеченности поселений из районного фонда финансовой поддержки поселений</t>
  </si>
  <si>
    <t>Дотации на выравнивание бюджетной обеспеченности</t>
  </si>
  <si>
    <t>511</t>
  </si>
  <si>
    <t>Иные дотации</t>
  </si>
  <si>
    <t>Дотации</t>
  </si>
  <si>
    <t>98 2 00 00000</t>
  </si>
  <si>
    <t>Обеспечение сбалансированности бюджетов</t>
  </si>
  <si>
    <t>512</t>
  </si>
  <si>
    <t>Прочие межбюджетные трансферты общего характера</t>
  </si>
  <si>
    <t>Иные межбюджетные трансферты общего характера</t>
  </si>
  <si>
    <t>98 5 00 00000</t>
  </si>
  <si>
    <t>Администрация Тюменцевского района Алтайского края</t>
  </si>
  <si>
    <t>Функционирование  высшего должностного лица субъекта Российской Федерации и муниципального образования</t>
  </si>
  <si>
    <t>Расходы на обеспечение деятельности органов местного само-управления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</si>
  <si>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</si>
  <si>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</si>
  <si>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</si>
  <si>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</si>
  <si>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</si>
  <si>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</si>
  <si>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</si>
  <si>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Софинансирование субсидии на софинансирование части расходов местных бюджетов по оплате труда работников муниципальных учреждений</t>
  </si>
  <si>
    <t>72 1 01 S0430</t>
  </si>
  <si>
    <t>Судебная система</t>
  </si>
  <si>
    <t>Резервные фонды</t>
  </si>
  <si>
    <t>Иные расходы органов государственной власти субъектов Российской Федерации и органов местного самоуправления</t>
  </si>
  <si>
    <t>99 0 00 00000</t>
  </si>
  <si>
    <t>99 1 00 00000</t>
  </si>
  <si>
    <t>Резервные средства</t>
  </si>
  <si>
    <t>55 0 00 00000</t>
  </si>
  <si>
    <t>67 0 00 00000</t>
  </si>
  <si>
    <t>90 0 00 00000</t>
  </si>
  <si>
    <t>Расходы на выполнение других обязательств государства</t>
  </si>
  <si>
    <t>99 9 00 00000</t>
  </si>
  <si>
    <t>Прочие выплаты по обязательствам государства</t>
  </si>
  <si>
    <t>Прочая закупка товаров, работ и услуг</t>
  </si>
  <si>
    <t>Защита населения и территории от  чрезвычайных ситуаций природного и техногенного характера, гражданская оборона</t>
  </si>
  <si>
    <t>Учреждения по обеспечению национальной безопасности и правоохранительной деятельности</t>
  </si>
  <si>
    <t>10 0 00 00000</t>
  </si>
  <si>
    <t>Сельское хозяйство и рыболовство</t>
  </si>
  <si>
    <t>Иные вопросы в области национальной экономики</t>
  </si>
  <si>
    <t>91 0 00 00000</t>
  </si>
  <si>
    <t>Мероприятия в области сельского хозяйства</t>
  </si>
  <si>
    <t>91 4 00 00000</t>
  </si>
  <si>
    <t>Дорожное хозяйство (дорожные фонды)</t>
  </si>
  <si>
    <t>Содержание, ремонт, реконструкция и строительство автомобильных дорог, являющихся местной собственностью</t>
  </si>
  <si>
    <t>91 0 00 67270</t>
  </si>
  <si>
    <t>17 0 00 00000</t>
  </si>
  <si>
    <t>Подпрограмма "Развитие дорожного хозяйства Алтайского края" государственной программы Алтайского края "Развитие транспортной системы Алтайского края" на 2015-2022 годы</t>
  </si>
  <si>
    <t>17 2 00 00000</t>
  </si>
  <si>
    <t>Капитальный ремонт и ремонт автомобильных дорог общего пользования местного значения</t>
  </si>
  <si>
    <t>Софинансирование субсидии на капитальный ремонт и ремонт автомобильных дорог общего пользования местного значени</t>
  </si>
  <si>
    <t>17 2 01 S1030</t>
  </si>
  <si>
    <t>Государственная программа Алтайского края "Развитие малого и среднего предпринимательства в Алтайском крае" на 2014-2020 годы</t>
  </si>
  <si>
    <t>59 0 00 00000</t>
  </si>
  <si>
    <t>59 0 00 L5270</t>
  </si>
  <si>
    <t xml:space="preserve"> 59 0 00 L5270</t>
  </si>
  <si>
    <t>Подпрограмма "Развитие водоснабжения, водоотведения и очистки сточных вод в Алтайском крае" на 2014-2017 годы государственной программы Алтайского края "Обеспечение населения Алтайского края жилищно-коммунальными услугами" на 2014-2020 годы</t>
  </si>
  <si>
    <t>43 1 00 00000</t>
  </si>
  <si>
    <t>Софинансирование расходов на реализацию мероприятий региональных программ</t>
  </si>
  <si>
    <t>70 0 00 00000</t>
  </si>
  <si>
    <t xml:space="preserve"> 70 0 00 60990</t>
  </si>
  <si>
    <t>Муниципальная целевая программа "Противодействие экстремизму и идеологии терроризма в Тюменцевском районе" на 2018-2020 годы</t>
  </si>
  <si>
    <t>40 0 00 00000</t>
  </si>
  <si>
    <t>Социальное обеспечение населения</t>
  </si>
  <si>
    <t>Государственная программа Алтайского края "Обеспечение доступным и комфортным жильем населения Алтайского края" на 2014-2020 годы</t>
  </si>
  <si>
    <t>14 0 00 00000</t>
  </si>
  <si>
    <t>Подпрограмма "Обеспечение жильем молодых семей в Алтайском крае" на 2015-2020 годы государственной программы Алтайского края "Обеспечение доступным и комфортным жильем населения Алтайского края" на 2014-2020 годы</t>
  </si>
  <si>
    <t>14 2 00 00000</t>
  </si>
  <si>
    <t>Софинансирование расходов на реализацию мероприятий подпрограммы "Обеспечение жильем молодых семей" федеральной целевой программы  "Жилище" на 2015-2020г.</t>
  </si>
  <si>
    <t>14 2 01 L4970</t>
  </si>
  <si>
    <t>Субсидии гражданам на приобретение жилья</t>
  </si>
  <si>
    <t>322</t>
  </si>
  <si>
    <t>Другие вопросы в области социальной политики</t>
  </si>
  <si>
    <t>Средства массовой информации</t>
  </si>
  <si>
    <t>Периодическая печать и издательства</t>
  </si>
  <si>
    <t>Учреждения в области средств массовой информации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</si>
  <si>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</si>
  <si>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Объемы бюджетных ассигнований по главным распорядителям, распорядителям бюджетных средств
на 2020-2022 годы</t>
  </si>
  <si>
    <t>Софинансирование субсидии на обеспечение расчетов за топливно-энергетические ресурсы, потребляемые муниципальными учреждениями</t>
  </si>
  <si>
    <t>43 2 01 S1190</t>
  </si>
  <si>
    <t>Государственная поддержка лучших сельских учреждений культуры</t>
  </si>
  <si>
    <t>44 4 00 L5193</t>
  </si>
  <si>
    <t>Уплата иных платежей</t>
  </si>
  <si>
    <t>853</t>
  </si>
  <si>
    <t>14 4 00 00000</t>
  </si>
  <si>
    <t>14 4 00 S0990</t>
  </si>
  <si>
    <t>Обеспечение проведения выборов и референдумов</t>
  </si>
  <si>
    <t>Расходы на проведение выборов и референдумов</t>
  </si>
  <si>
    <t>01 3 00 00000</t>
  </si>
  <si>
    <t>43 1 00 60990</t>
  </si>
  <si>
    <t>43 2 00 60990</t>
  </si>
  <si>
    <t>Расходы на реализацию мероприятий подпрограммы "Обеспечение жильем молодых семей" федеральной целевой программы  "Жилище" на 2015-2020г.</t>
  </si>
  <si>
    <t>14 2 00 L4970</t>
  </si>
  <si>
    <t>52 0 00 00000</t>
  </si>
  <si>
    <t>52 0 00 L5675</t>
  </si>
  <si>
    <t>Субсидии  на реализацию проектов развития общественной инфраструктуры, основанных на инициативах граждан</t>
  </si>
  <si>
    <t>72 1 00 S0260</t>
  </si>
  <si>
    <t>Софинансирование расходов на реализацию государственных программ</t>
  </si>
  <si>
    <t>72 1 01 00000</t>
  </si>
  <si>
    <t>Подпрограмма "Наследие" муниципальной программы Тюменцевского района "Развитие культуры Тюменцевского района" на 2016-2020 годы</t>
  </si>
  <si>
    <t>44 1 00 00000</t>
  </si>
  <si>
    <t>44 1 00 60990</t>
  </si>
  <si>
    <t>Государственная программа Алтайского края «Создание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крае» на 2016-2025 годы</t>
  </si>
  <si>
    <t>56 0 00 00000</t>
  </si>
  <si>
    <t>Расходы на реализацию мероприятий по капитальному ремонту</t>
  </si>
  <si>
    <t>56 0 00 S0990</t>
  </si>
  <si>
    <t>56 0 01 00000</t>
  </si>
  <si>
    <t>Софинансирование расходов на реализацию мероприятий по капитальному ремонту</t>
  </si>
  <si>
    <t>56 0 01 S0990</t>
  </si>
  <si>
    <t>Государственная программа Алтайского края «Создание условий для устойчивого исполнения бюджетов муниципальных образований и повышения эффективности бюджетных расходов в Алтайском крае» на 2014-2020 годы</t>
  </si>
  <si>
    <t>Подпрограмма "Льготная ипотека для молодых учителей Алтайского края" государственной программы Алтайского края  "Обеспечение доступным и комфортным жильем населения Алтайского края"</t>
  </si>
  <si>
    <t>Расходы на реализацию краевой адрестной инветиционной программы</t>
  </si>
  <si>
    <t>Пособия, компенсации и иные социальные выплаты гражданам, кроме публичных нормативных обязательств</t>
  </si>
  <si>
    <t>Проведение выборов в представительные органы муниципального образования</t>
  </si>
  <si>
    <t>01 3 00 10240</t>
  </si>
  <si>
    <t>Специальные расходы</t>
  </si>
  <si>
    <t>880</t>
  </si>
  <si>
    <t>17 2 01 00000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</si>
  <si>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</si>
  <si>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</si>
  <si>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Расходы на реализацию мероприятий, направленных на обеспечение стабильного водоснабжения населения Алтайского края</t>
  </si>
  <si>
    <t>43 1 00 S3020</t>
  </si>
  <si>
    <t>43 1 01 S3020</t>
  </si>
  <si>
    <t>Подпрограмма «Модернизация и обеспечение стабильного функционирования объек-тов теплоснабжения» на 2014-2020 годы государственной программы Алтайского края «Обеспечение населения Алтайского края жилищно-коммунальными услугами» на 2014-2020 годы</t>
  </si>
  <si>
    <t>Государственная программа "Устойчивое развитие сельских территорий Алтайского края"</t>
  </si>
  <si>
    <t>Расходы на реализацию мероприятий по устойчивому развитию сельских территорий</t>
  </si>
  <si>
    <t>Физическая культура и спорт</t>
  </si>
  <si>
    <t>Массовый спорт</t>
  </si>
  <si>
    <t>70 0 00 60990</t>
  </si>
  <si>
    <t>Адресная инвестиционная программа Алтайского края</t>
  </si>
  <si>
    <t>53 0 00 00000</t>
  </si>
  <si>
    <t>Адресная инвестиционная программа Алтайского края в области образования</t>
  </si>
  <si>
    <t>53 2 00 00000</t>
  </si>
  <si>
    <t>53 2 00 60990</t>
  </si>
  <si>
    <t xml:space="preserve">Обеспечение развития и укрепление материально-технической базы муниципальных загородных лагерей отдыха и оздоровления детей </t>
  </si>
  <si>
    <t>58 5 00 S3213</t>
  </si>
  <si>
    <t>Государственная программа Алтайского края "Социальная поддержка граждан" на 2014-2020 годы</t>
  </si>
  <si>
    <t>Подпрограмма "Меры социальной поддержки отдельных категорий граждан" государственной программы Алтайского края "Социальная поддержка граждан" на 2014-2020 годы</t>
  </si>
  <si>
    <t>71 1 00 00000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</si>
  <si>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</si>
  <si>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71 1  00 51340</t>
  </si>
  <si>
    <t>Руководитель контрольно-счетной палаты муниципального образования и его заместители</t>
  </si>
  <si>
    <t>01 2 00 10160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</si>
  <si>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</si>
  <si>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58 2 E2 00000</t>
  </si>
  <si>
    <t xml:space="preserve">58 2 E2 50970 </t>
  </si>
  <si>
    <t>Федеральный проект «Успех каждого ребенка» 
в рамках национального проекта «Образование»</t>
  </si>
  <si>
    <t>Создание в общеобразовательных организациях, 
расположенных в сельской местности и малых городах, условий 
для занятий физической культурой и спортом</t>
  </si>
  <si>
    <t>2019 год</t>
  </si>
  <si>
    <r>
      <t xml:space="preserve">2020 год </t>
    </r>
    <r>
      <rPr>
        <sz val="10"/>
        <color indexed="8"/>
        <rFont val="Times New Roman"/>
        <family val="1"/>
      </rPr>
      <t>(ожидаемое значение)</t>
    </r>
  </si>
  <si>
    <t>2023 год</t>
  </si>
  <si>
    <t>Налог на имущество физических лиц</t>
  </si>
  <si>
    <t>1 06 01000 00 0000 110</t>
  </si>
  <si>
    <t xml:space="preserve">Земельный налог </t>
  </si>
  <si>
    <t>1 06 06000 00 0000 110</t>
  </si>
  <si>
    <t xml:space="preserve">Основные показатели среднесрочного финансового плана
на 2022-2023 годы Ключи 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</si>
</sst>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0"/>
    <numFmt numFmtId="179" formatCode="0.00000"/>
    <numFmt numFmtId="180" formatCode="0.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7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9" fillId="0" borderId="11" xfId="0" applyFont="1" applyBorder="1" applyAlignment="1">
      <alignment horizontal="center" wrapText="1"/>
    </xf>
    <xf numFmtId="0" fontId="49" fillId="0" borderId="10" xfId="0" applyFont="1" applyBorder="1" applyAlignment="1">
      <alignment/>
    </xf>
    <xf numFmtId="0" fontId="5" fillId="0" borderId="12" xfId="0" applyFont="1" applyBorder="1" applyAlignment="1">
      <alignment vertical="top" wrapText="1"/>
    </xf>
    <xf numFmtId="0" fontId="49" fillId="0" borderId="12" xfId="0" applyFont="1" applyBorder="1" applyAlignment="1">
      <alignment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justify" vertical="top" wrapText="1"/>
    </xf>
    <xf numFmtId="0" fontId="48" fillId="0" borderId="13" xfId="0" applyFont="1" applyFill="1" applyBorder="1" applyAlignment="1">
      <alignment wrapText="1"/>
    </xf>
    <xf numFmtId="0" fontId="5" fillId="0" borderId="14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justify" wrapText="1"/>
    </xf>
    <xf numFmtId="177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78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49" fontId="6" fillId="0" borderId="14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49" fontId="7" fillId="0" borderId="16" xfId="0" applyNumberFormat="1" applyFont="1" applyBorder="1" applyAlignment="1">
      <alignment horizontal="center" wrapText="1"/>
    </xf>
    <xf numFmtId="49" fontId="7" fillId="0" borderId="17" xfId="0" applyNumberFormat="1" applyFont="1" applyBorder="1" applyAlignment="1">
      <alignment horizontal="center" wrapText="1"/>
    </xf>
    <xf numFmtId="49" fontId="7" fillId="0" borderId="18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7" fillId="0" borderId="15" xfId="0" applyNumberFormat="1" applyFont="1" applyFill="1" applyBorder="1" applyAlignment="1">
      <alignment horizontal="center" vertical="center" wrapText="1"/>
    </xf>
    <xf numFmtId="1" fontId="10" fillId="0" borderId="19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72" fontId="48" fillId="0" borderId="10" xfId="0" applyNumberFormat="1" applyFont="1" applyBorder="1" applyAlignment="1">
      <alignment/>
    </xf>
    <xf numFmtId="172" fontId="48" fillId="0" borderId="14" xfId="0" applyNumberFormat="1" applyFont="1" applyBorder="1" applyAlignment="1">
      <alignment/>
    </xf>
    <xf numFmtId="172" fontId="48" fillId="0" borderId="22" xfId="0" applyNumberFormat="1" applyFont="1" applyBorder="1" applyAlignment="1">
      <alignment/>
    </xf>
    <xf numFmtId="172" fontId="48" fillId="0" borderId="11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wrapText="1"/>
    </xf>
    <xf numFmtId="49" fontId="3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3" fontId="2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49" fontId="11" fillId="0" borderId="0" xfId="0" applyNumberFormat="1" applyFont="1" applyFill="1" applyAlignment="1">
      <alignment horizontal="center" wrapText="1"/>
    </xf>
    <xf numFmtId="0" fontId="2" fillId="0" borderId="0" xfId="0" applyFont="1" applyBorder="1" applyAlignment="1">
      <alignment horizontal="justify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top" wrapText="1"/>
    </xf>
    <xf numFmtId="0" fontId="11" fillId="0" borderId="0" xfId="0" applyFont="1" applyAlignment="1">
      <alignment vertical="top" wrapText="1"/>
    </xf>
    <xf numFmtId="0" fontId="2" fillId="0" borderId="0" xfId="0" applyFont="1" applyAlignment="1">
      <alignment/>
    </xf>
    <xf numFmtId="172" fontId="8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8" fillId="0" borderId="0" xfId="0" applyNumberFormat="1" applyFont="1" applyFill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2" fontId="49" fillId="0" borderId="0" xfId="0" applyNumberFormat="1" applyFont="1" applyFill="1" applyAlignment="1">
      <alignment horizontal="center"/>
    </xf>
    <xf numFmtId="172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172" fontId="6" fillId="0" borderId="0" xfId="0" applyNumberFormat="1" applyFont="1" applyAlignment="1">
      <alignment/>
    </xf>
    <xf numFmtId="0" fontId="3" fillId="0" borderId="0" xfId="52" applyNumberFormat="1" applyFont="1" applyFill="1" applyBorder="1" applyAlignment="1" applyProtection="1">
      <alignment horizontal="center" vertical="center"/>
      <protection hidden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wrapText="1"/>
    </xf>
    <xf numFmtId="177" fontId="6" fillId="0" borderId="14" xfId="0" applyNumberFormat="1" applyFont="1" applyBorder="1" applyAlignment="1">
      <alignment horizontal="center" vertical="center" wrapText="1"/>
    </xf>
    <xf numFmtId="177" fontId="6" fillId="0" borderId="23" xfId="0" applyNumberFormat="1" applyFont="1" applyBorder="1" applyAlignment="1">
      <alignment horizontal="center" vertical="center" wrapText="1"/>
    </xf>
    <xf numFmtId="177" fontId="6" fillId="0" borderId="2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3" fillId="0" borderId="0" xfId="0" applyFont="1" applyAlignment="1">
      <alignment horizontal="left" vertical="justify" wrapText="1"/>
    </xf>
    <xf numFmtId="0" fontId="4" fillId="0" borderId="14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78" fontId="6" fillId="0" borderId="12" xfId="0" applyNumberFormat="1" applyFont="1" applyBorder="1" applyAlignment="1">
      <alignment horizontal="center" vertical="center" wrapText="1"/>
    </xf>
    <xf numFmtId="178" fontId="6" fillId="0" borderId="25" xfId="0" applyNumberFormat="1" applyFont="1" applyBorder="1" applyAlignment="1">
      <alignment horizontal="center" vertical="center" wrapText="1"/>
    </xf>
    <xf numFmtId="178" fontId="6" fillId="0" borderId="26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4"/>
  <sheetViews>
    <sheetView zoomScalePageLayoutView="0" workbookViewId="0" topLeftCell="A1">
      <selection activeCell="N8" sqref="N8"/>
    </sheetView>
  </sheetViews>
  <sheetFormatPr defaultColWidth="9.140625" defaultRowHeight="15"/>
  <cols>
    <col min="1" max="1" width="22.7109375" style="0" customWidth="1"/>
    <col min="2" max="2" width="21.57421875" style="0" customWidth="1"/>
    <col min="3" max="3" width="11.7109375" style="0" bestFit="1" customWidth="1"/>
    <col min="4" max="4" width="9.28125" style="0" customWidth="1"/>
    <col min="5" max="5" width="14.140625" style="0" customWidth="1"/>
    <col min="6" max="6" width="9.421875" style="0" customWidth="1"/>
    <col min="7" max="7" width="10.00390625" style="0" customWidth="1"/>
  </cols>
  <sheetData>
    <row r="4" spans="1:7" ht="52.5" customHeight="1">
      <c r="A4" s="92" t="s">
        <v>409</v>
      </c>
      <c r="B4" s="93"/>
      <c r="C4" s="93"/>
      <c r="D4" s="93"/>
      <c r="E4" s="93"/>
      <c r="F4" s="93"/>
      <c r="G4" s="93"/>
    </row>
    <row r="6" spans="1:7" ht="85.5" customHeight="1">
      <c r="A6" s="94" t="s">
        <v>95</v>
      </c>
      <c r="B6" s="94" t="s">
        <v>96</v>
      </c>
      <c r="C6" s="94" t="s">
        <v>402</v>
      </c>
      <c r="D6" s="94" t="s">
        <v>403</v>
      </c>
      <c r="E6" s="94" t="s">
        <v>100</v>
      </c>
      <c r="F6" s="96" t="s">
        <v>97</v>
      </c>
      <c r="G6" s="97"/>
    </row>
    <row r="7" spans="1:7" ht="18.75" customHeight="1">
      <c r="A7" s="95"/>
      <c r="B7" s="95"/>
      <c r="C7" s="95"/>
      <c r="D7" s="95"/>
      <c r="E7" s="95"/>
      <c r="F7" s="5" t="s">
        <v>101</v>
      </c>
      <c r="G7" s="5" t="s">
        <v>404</v>
      </c>
    </row>
    <row r="8" spans="1:7" ht="15.75">
      <c r="A8" s="6" t="s">
        <v>102</v>
      </c>
      <c r="B8" s="6"/>
      <c r="C8" s="34">
        <v>1215.2</v>
      </c>
      <c r="D8" s="34">
        <v>1822.4</v>
      </c>
      <c r="E8" s="34">
        <v>1237.6</v>
      </c>
      <c r="F8" s="34">
        <v>1835</v>
      </c>
      <c r="G8" s="34">
        <v>1257</v>
      </c>
    </row>
    <row r="9" spans="1:7" ht="15.75">
      <c r="A9" s="3" t="s">
        <v>103</v>
      </c>
      <c r="B9" s="8"/>
      <c r="C9" s="34">
        <v>567</v>
      </c>
      <c r="D9" s="34">
        <v>499.5</v>
      </c>
      <c r="E9" s="34">
        <v>581.4</v>
      </c>
      <c r="F9" s="34">
        <v>587.5</v>
      </c>
      <c r="G9" s="34">
        <v>596</v>
      </c>
    </row>
    <row r="10" spans="1:7" ht="30">
      <c r="A10" s="9" t="s">
        <v>104</v>
      </c>
      <c r="B10" s="7" t="s">
        <v>0</v>
      </c>
      <c r="C10" s="34">
        <v>47</v>
      </c>
      <c r="D10" s="34">
        <v>50.8</v>
      </c>
      <c r="E10" s="34">
        <v>60.4</v>
      </c>
      <c r="F10" s="34">
        <f>E10*1.06</f>
        <v>64.024</v>
      </c>
      <c r="G10" s="34">
        <f>F10*1.06</f>
        <v>67.86544</v>
      </c>
    </row>
    <row r="11" spans="1:7" ht="30">
      <c r="A11" s="9" t="s">
        <v>405</v>
      </c>
      <c r="B11" s="7" t="s">
        <v>406</v>
      </c>
      <c r="C11" s="34">
        <v>16</v>
      </c>
      <c r="D11" s="34">
        <v>24.7</v>
      </c>
      <c r="E11" s="34">
        <v>25</v>
      </c>
      <c r="F11" s="34">
        <f>E11*1.06</f>
        <v>26.5</v>
      </c>
      <c r="G11" s="34">
        <f>F11*1.06</f>
        <v>28.09</v>
      </c>
    </row>
    <row r="12" spans="1:7" ht="15">
      <c r="A12" s="9" t="s">
        <v>407</v>
      </c>
      <c r="B12" s="7" t="s">
        <v>408</v>
      </c>
      <c r="C12" s="34">
        <v>477</v>
      </c>
      <c r="D12" s="34">
        <v>419</v>
      </c>
      <c r="E12" s="34">
        <v>496</v>
      </c>
      <c r="F12" s="34">
        <v>497</v>
      </c>
      <c r="G12" s="34">
        <v>500</v>
      </c>
    </row>
    <row r="13" spans="1:7" ht="45">
      <c r="A13" s="9" t="s">
        <v>105</v>
      </c>
      <c r="B13" s="7" t="s">
        <v>1</v>
      </c>
      <c r="C13" s="34">
        <v>27</v>
      </c>
      <c r="D13" s="34">
        <v>5</v>
      </c>
      <c r="E13" s="34">
        <v>0</v>
      </c>
      <c r="F13" s="34">
        <f>E13*1.06</f>
        <v>0</v>
      </c>
      <c r="G13" s="34">
        <f>F13*1.06</f>
        <v>0</v>
      </c>
    </row>
    <row r="14" spans="1:7" ht="30">
      <c r="A14" s="9" t="s">
        <v>106</v>
      </c>
      <c r="B14" s="12" t="s">
        <v>2</v>
      </c>
      <c r="C14" s="35">
        <v>0</v>
      </c>
      <c r="D14" s="34">
        <v>0</v>
      </c>
      <c r="E14" s="34">
        <v>0</v>
      </c>
      <c r="F14" s="34">
        <f>E14*1.06</f>
        <v>0</v>
      </c>
      <c r="G14" s="34">
        <f>F14*1.06</f>
        <v>0</v>
      </c>
    </row>
    <row r="15" spans="1:7" ht="30">
      <c r="A15" s="11" t="s">
        <v>107</v>
      </c>
      <c r="B15" s="3" t="s">
        <v>115</v>
      </c>
      <c r="C15" s="34">
        <v>648.2</v>
      </c>
      <c r="D15" s="36">
        <v>1322.9</v>
      </c>
      <c r="E15" s="34">
        <v>656.2</v>
      </c>
      <c r="F15" s="34">
        <v>660</v>
      </c>
      <c r="G15" s="34">
        <v>661</v>
      </c>
    </row>
    <row r="16" spans="1:7" ht="15.75">
      <c r="A16" s="6" t="s">
        <v>108</v>
      </c>
      <c r="B16" s="4"/>
      <c r="C16" s="37">
        <v>1090.9</v>
      </c>
      <c r="D16" s="34">
        <v>1750</v>
      </c>
      <c r="E16" s="34">
        <v>1237.6</v>
      </c>
      <c r="F16" s="34">
        <v>1835</v>
      </c>
      <c r="G16" s="34">
        <v>1257</v>
      </c>
    </row>
    <row r="17" spans="1:7" ht="15">
      <c r="A17" s="3" t="s">
        <v>109</v>
      </c>
      <c r="B17" s="3"/>
      <c r="C17" s="34">
        <f>C8-C16</f>
        <v>124.29999999999995</v>
      </c>
      <c r="D17" s="34">
        <v>72.4</v>
      </c>
      <c r="E17" s="34">
        <f>E8-E16</f>
        <v>0</v>
      </c>
      <c r="F17" s="34">
        <f>F8-F16</f>
        <v>0</v>
      </c>
      <c r="G17" s="34">
        <f>G8-G16</f>
        <v>0</v>
      </c>
    </row>
    <row r="18" spans="1:7" ht="60">
      <c r="A18" s="9" t="s">
        <v>110</v>
      </c>
      <c r="B18" s="3"/>
      <c r="C18" s="34">
        <v>0</v>
      </c>
      <c r="D18" s="34"/>
      <c r="E18" s="34"/>
      <c r="F18" s="34"/>
      <c r="G18" s="34"/>
    </row>
    <row r="19" spans="1:7" ht="15">
      <c r="A19" s="10" t="s">
        <v>111</v>
      </c>
      <c r="B19" s="3"/>
      <c r="C19" s="34">
        <v>0</v>
      </c>
      <c r="D19" s="34">
        <v>0</v>
      </c>
      <c r="E19" s="34">
        <v>0</v>
      </c>
      <c r="F19" s="34">
        <v>0</v>
      </c>
      <c r="G19" s="34">
        <v>0</v>
      </c>
    </row>
    <row r="20" spans="1:7" ht="15">
      <c r="A20" s="10" t="s">
        <v>112</v>
      </c>
      <c r="B20" s="3"/>
      <c r="C20" s="34">
        <v>0</v>
      </c>
      <c r="D20" s="34">
        <v>0</v>
      </c>
      <c r="E20" s="34">
        <v>0</v>
      </c>
      <c r="F20" s="34">
        <v>0</v>
      </c>
      <c r="G20" s="34">
        <v>0</v>
      </c>
    </row>
    <row r="21" spans="1:7" ht="15">
      <c r="A21" s="10" t="s">
        <v>113</v>
      </c>
      <c r="B21" s="3"/>
      <c r="C21" s="34"/>
      <c r="D21" s="34"/>
      <c r="E21" s="34"/>
      <c r="F21" s="34"/>
      <c r="G21" s="34"/>
    </row>
    <row r="22" spans="1:7" ht="60">
      <c r="A22" s="10" t="s">
        <v>114</v>
      </c>
      <c r="B22" s="3"/>
      <c r="C22" s="34">
        <v>0</v>
      </c>
      <c r="D22" s="34">
        <v>0</v>
      </c>
      <c r="E22" s="34">
        <v>0</v>
      </c>
      <c r="F22" s="34">
        <v>0</v>
      </c>
      <c r="G22" s="34">
        <v>0</v>
      </c>
    </row>
    <row r="23" spans="1:7" ht="15">
      <c r="A23" s="2"/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</sheetData>
  <sheetProtection/>
  <mergeCells count="7">
    <mergeCell ref="A4:G4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5"/>
  <sheetViews>
    <sheetView tabSelected="1" zoomScalePageLayoutView="0" workbookViewId="0" topLeftCell="A451">
      <selection activeCell="G459" sqref="G459"/>
    </sheetView>
  </sheetViews>
  <sheetFormatPr defaultColWidth="9.140625" defaultRowHeight="15"/>
  <cols>
    <col min="1" max="1" width="69.28125" style="16" customWidth="1"/>
    <col min="2" max="2" width="7.7109375" style="16" customWidth="1"/>
    <col min="3" max="3" width="5.00390625" style="16" customWidth="1"/>
    <col min="4" max="4" width="5.7109375" style="16" customWidth="1"/>
    <col min="5" max="5" width="15.00390625" style="16" customWidth="1"/>
    <col min="6" max="6" width="9.140625" style="16" customWidth="1"/>
    <col min="7" max="7" width="10.57421875" style="18" customWidth="1"/>
    <col min="8" max="8" width="10.00390625" style="15" customWidth="1"/>
    <col min="9" max="9" width="9.421875" style="16" customWidth="1"/>
    <col min="10" max="11" width="9.57421875" style="16" customWidth="1"/>
    <col min="12" max="12" width="9.140625" style="16" customWidth="1"/>
    <col min="13" max="16384" width="9.140625" style="16" customWidth="1"/>
  </cols>
  <sheetData>
    <row r="1" spans="1:7" ht="12.75" customHeight="1">
      <c r="A1" s="13"/>
      <c r="B1" s="14"/>
      <c r="C1" s="105"/>
      <c r="D1" s="105"/>
      <c r="E1" s="105"/>
      <c r="F1" s="105"/>
      <c r="G1" s="105"/>
    </row>
    <row r="2" spans="1:7" ht="15.75">
      <c r="A2" s="13"/>
      <c r="B2" s="14"/>
      <c r="C2" s="105"/>
      <c r="D2" s="105"/>
      <c r="E2" s="105"/>
      <c r="F2" s="105"/>
      <c r="G2" s="105"/>
    </row>
    <row r="3" spans="1:7" ht="15.75">
      <c r="A3" s="13"/>
      <c r="B3" s="14"/>
      <c r="C3" s="105"/>
      <c r="D3" s="105"/>
      <c r="E3" s="105"/>
      <c r="F3" s="105"/>
      <c r="G3" s="105"/>
    </row>
    <row r="4" spans="1:7" ht="50.25" customHeight="1">
      <c r="A4" s="13"/>
      <c r="B4" s="14"/>
      <c r="C4" s="105"/>
      <c r="D4" s="105"/>
      <c r="E4" s="105"/>
      <c r="F4" s="105"/>
      <c r="G4" s="105"/>
    </row>
    <row r="5" spans="1:6" ht="10.5" customHeight="1">
      <c r="A5" s="13"/>
      <c r="B5" s="17"/>
      <c r="C5" s="14"/>
      <c r="D5" s="14"/>
      <c r="E5" s="14"/>
      <c r="F5" s="14"/>
    </row>
    <row r="6" spans="1:11" ht="12.75" customHeight="1">
      <c r="A6" s="104" t="s">
        <v>331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ht="12.75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ht="12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6" ht="12.75">
      <c r="A9" s="19"/>
      <c r="B9" s="19"/>
      <c r="C9" s="19"/>
      <c r="D9" s="19"/>
      <c r="E9" s="19"/>
      <c r="F9" s="19"/>
    </row>
    <row r="10" spans="1:6" ht="12.75">
      <c r="A10" s="20"/>
      <c r="C10" s="21"/>
      <c r="D10" s="21"/>
      <c r="E10" s="21"/>
      <c r="F10" s="21"/>
    </row>
    <row r="11" spans="1:11" ht="12.75">
      <c r="A11" s="106" t="s">
        <v>116</v>
      </c>
      <c r="B11" s="109" t="s">
        <v>117</v>
      </c>
      <c r="C11" s="109"/>
      <c r="D11" s="109"/>
      <c r="E11" s="109"/>
      <c r="F11" s="109"/>
      <c r="G11" s="110" t="s">
        <v>98</v>
      </c>
      <c r="H11" s="99" t="s">
        <v>99</v>
      </c>
      <c r="I11" s="102" t="s">
        <v>69</v>
      </c>
      <c r="J11" s="102" t="s">
        <v>100</v>
      </c>
      <c r="K11" s="102" t="s">
        <v>101</v>
      </c>
    </row>
    <row r="12" spans="1:11" ht="25.5" customHeight="1">
      <c r="A12" s="107"/>
      <c r="B12" s="109" t="s">
        <v>118</v>
      </c>
      <c r="C12" s="98" t="s">
        <v>119</v>
      </c>
      <c r="D12" s="98"/>
      <c r="E12" s="98"/>
      <c r="F12" s="98"/>
      <c r="G12" s="111"/>
      <c r="H12" s="100"/>
      <c r="I12" s="102"/>
      <c r="J12" s="102"/>
      <c r="K12" s="102"/>
    </row>
    <row r="13" spans="1:11" ht="53.25" customHeight="1" thickBot="1">
      <c r="A13" s="108"/>
      <c r="B13" s="113"/>
      <c r="C13" s="22" t="s">
        <v>120</v>
      </c>
      <c r="D13" s="22" t="s">
        <v>121</v>
      </c>
      <c r="E13" s="22" t="s">
        <v>122</v>
      </c>
      <c r="F13" s="22" t="s">
        <v>123</v>
      </c>
      <c r="G13" s="112"/>
      <c r="H13" s="101"/>
      <c r="I13" s="103"/>
      <c r="J13" s="103"/>
      <c r="K13" s="103"/>
    </row>
    <row r="14" spans="1:11" ht="13.5" thickBot="1">
      <c r="A14" s="23">
        <v>1</v>
      </c>
      <c r="B14" s="24">
        <v>2</v>
      </c>
      <c r="C14" s="25">
        <v>3</v>
      </c>
      <c r="D14" s="25">
        <v>4</v>
      </c>
      <c r="E14" s="25" t="s">
        <v>124</v>
      </c>
      <c r="F14" s="26">
        <v>6</v>
      </c>
      <c r="G14" s="30">
        <v>7</v>
      </c>
      <c r="H14" s="31">
        <v>8</v>
      </c>
      <c r="I14" s="32">
        <v>9</v>
      </c>
      <c r="J14" s="32">
        <v>10</v>
      </c>
      <c r="K14" s="33">
        <v>11</v>
      </c>
    </row>
    <row r="15" spans="1:11" ht="31.5">
      <c r="A15" s="38" t="s">
        <v>125</v>
      </c>
      <c r="B15" s="39" t="s">
        <v>6</v>
      </c>
      <c r="C15" s="39"/>
      <c r="D15" s="39"/>
      <c r="E15" s="40"/>
      <c r="F15" s="40"/>
      <c r="G15" s="76">
        <f>G25+G48+G44+G16</f>
        <v>25812.9891</v>
      </c>
      <c r="H15" s="76">
        <f>H25+H48+H44+H16</f>
        <v>29929.568999999996</v>
      </c>
      <c r="I15" s="76">
        <f>I25+I48+I44+I16</f>
        <v>25374.381</v>
      </c>
      <c r="J15" s="76">
        <f>J25+J48+J44+J16</f>
        <v>26228.3</v>
      </c>
      <c r="K15" s="76">
        <f>K25+K48+K44+K16</f>
        <v>27116.9</v>
      </c>
    </row>
    <row r="16" spans="1:11" s="28" customFormat="1" ht="15.75">
      <c r="A16" s="46" t="s">
        <v>126</v>
      </c>
      <c r="B16" s="40" t="s">
        <v>6</v>
      </c>
      <c r="C16" s="40" t="s">
        <v>10</v>
      </c>
      <c r="D16" s="39"/>
      <c r="E16" s="40"/>
      <c r="F16" s="40"/>
      <c r="G16" s="76">
        <f aca="true" t="shared" si="0" ref="G16:K18">G17</f>
        <v>0</v>
      </c>
      <c r="H16" s="76">
        <f t="shared" si="0"/>
        <v>760.049</v>
      </c>
      <c r="I16" s="76">
        <f t="shared" si="0"/>
        <v>0</v>
      </c>
      <c r="J16" s="76">
        <f t="shared" si="0"/>
        <v>0</v>
      </c>
      <c r="K16" s="76">
        <f t="shared" si="0"/>
        <v>0</v>
      </c>
    </row>
    <row r="17" spans="1:11" s="28" customFormat="1" ht="15.75">
      <c r="A17" s="38" t="s">
        <v>127</v>
      </c>
      <c r="B17" s="39" t="s">
        <v>6</v>
      </c>
      <c r="C17" s="39" t="s">
        <v>10</v>
      </c>
      <c r="D17" s="39" t="s">
        <v>21</v>
      </c>
      <c r="E17" s="40"/>
      <c r="F17" s="40"/>
      <c r="G17" s="76">
        <f t="shared" si="0"/>
        <v>0</v>
      </c>
      <c r="H17" s="76">
        <f t="shared" si="0"/>
        <v>760.049</v>
      </c>
      <c r="I17" s="76">
        <f t="shared" si="0"/>
        <v>0</v>
      </c>
      <c r="J17" s="76">
        <f t="shared" si="0"/>
        <v>0</v>
      </c>
      <c r="K17" s="76">
        <f t="shared" si="0"/>
        <v>0</v>
      </c>
    </row>
    <row r="18" spans="1:11" s="28" customFormat="1" ht="63">
      <c r="A18" s="69" t="s">
        <v>128</v>
      </c>
      <c r="B18" s="54" t="s">
        <v>6</v>
      </c>
      <c r="C18" s="54" t="s">
        <v>10</v>
      </c>
      <c r="D18" s="54" t="s">
        <v>21</v>
      </c>
      <c r="E18" s="1" t="s">
        <v>129</v>
      </c>
      <c r="F18" s="1"/>
      <c r="G18" s="77">
        <f t="shared" si="0"/>
        <v>0</v>
      </c>
      <c r="H18" s="77">
        <f t="shared" si="0"/>
        <v>760.049</v>
      </c>
      <c r="I18" s="77">
        <f t="shared" si="0"/>
        <v>0</v>
      </c>
      <c r="J18" s="77">
        <f t="shared" si="0"/>
        <v>0</v>
      </c>
      <c r="K18" s="77">
        <f t="shared" si="0"/>
        <v>0</v>
      </c>
    </row>
    <row r="19" spans="1:11" s="28" customFormat="1" ht="94.5">
      <c r="A19" s="70" t="s">
        <v>130</v>
      </c>
      <c r="B19" s="54" t="s">
        <v>6</v>
      </c>
      <c r="C19" s="54" t="s">
        <v>10</v>
      </c>
      <c r="D19" s="54" t="s">
        <v>21</v>
      </c>
      <c r="E19" s="1" t="s">
        <v>131</v>
      </c>
      <c r="F19" s="1"/>
      <c r="G19" s="77">
        <f>G20+G22</f>
        <v>0</v>
      </c>
      <c r="H19" s="77">
        <f>H20+H22</f>
        <v>760.049</v>
      </c>
      <c r="I19" s="77">
        <f>I20+I22</f>
        <v>0</v>
      </c>
      <c r="J19" s="77">
        <f>J20+J22</f>
        <v>0</v>
      </c>
      <c r="K19" s="77">
        <f>K20+K22</f>
        <v>0</v>
      </c>
    </row>
    <row r="20" spans="1:11" s="28" customFormat="1" ht="35.25" customHeight="1">
      <c r="A20" s="70" t="s">
        <v>349</v>
      </c>
      <c r="B20" s="54" t="s">
        <v>6</v>
      </c>
      <c r="C20" s="54" t="s">
        <v>10</v>
      </c>
      <c r="D20" s="54" t="s">
        <v>21</v>
      </c>
      <c r="E20" s="1" t="s">
        <v>350</v>
      </c>
      <c r="F20" s="1"/>
      <c r="G20" s="77">
        <f>G21</f>
        <v>0</v>
      </c>
      <c r="H20" s="77">
        <f>H21</f>
        <v>497.181</v>
      </c>
      <c r="I20" s="77">
        <f>I21</f>
        <v>0</v>
      </c>
      <c r="J20" s="77">
        <f>J21</f>
        <v>0</v>
      </c>
      <c r="K20" s="77">
        <f>K21</f>
        <v>0</v>
      </c>
    </row>
    <row r="21" spans="1:11" s="28" customFormat="1" ht="15.75">
      <c r="A21" s="70" t="s">
        <v>133</v>
      </c>
      <c r="B21" s="54" t="s">
        <v>6</v>
      </c>
      <c r="C21" s="54" t="s">
        <v>10</v>
      </c>
      <c r="D21" s="54" t="s">
        <v>21</v>
      </c>
      <c r="E21" s="1" t="s">
        <v>350</v>
      </c>
      <c r="F21" s="1" t="s">
        <v>134</v>
      </c>
      <c r="G21" s="77">
        <v>0</v>
      </c>
      <c r="H21" s="78">
        <v>497.181</v>
      </c>
      <c r="I21" s="77">
        <v>0</v>
      </c>
      <c r="J21" s="77">
        <v>0</v>
      </c>
      <c r="K21" s="77">
        <v>0</v>
      </c>
    </row>
    <row r="22" spans="1:11" s="28" customFormat="1" ht="31.5">
      <c r="A22" s="70" t="s">
        <v>351</v>
      </c>
      <c r="B22" s="54" t="s">
        <v>6</v>
      </c>
      <c r="C22" s="54" t="s">
        <v>10</v>
      </c>
      <c r="D22" s="54" t="s">
        <v>21</v>
      </c>
      <c r="E22" s="1" t="s">
        <v>352</v>
      </c>
      <c r="F22" s="1"/>
      <c r="G22" s="78">
        <f aca="true" t="shared" si="1" ref="G22:K23">G23</f>
        <v>0</v>
      </c>
      <c r="H22" s="78">
        <f t="shared" si="1"/>
        <v>262.868</v>
      </c>
      <c r="I22" s="78">
        <f t="shared" si="1"/>
        <v>0</v>
      </c>
      <c r="J22" s="78">
        <f t="shared" si="1"/>
        <v>0</v>
      </c>
      <c r="K22" s="78">
        <f t="shared" si="1"/>
        <v>0</v>
      </c>
    </row>
    <row r="23" spans="1:11" s="17" customFormat="1" ht="34.5" customHeight="1">
      <c r="A23" s="69" t="s">
        <v>71</v>
      </c>
      <c r="B23" s="54" t="s">
        <v>6</v>
      </c>
      <c r="C23" s="54" t="s">
        <v>10</v>
      </c>
      <c r="D23" s="54" t="s">
        <v>21</v>
      </c>
      <c r="E23" s="1" t="s">
        <v>132</v>
      </c>
      <c r="F23" s="1"/>
      <c r="G23" s="77">
        <f t="shared" si="1"/>
        <v>0</v>
      </c>
      <c r="H23" s="77">
        <f t="shared" si="1"/>
        <v>262.868</v>
      </c>
      <c r="I23" s="77">
        <f t="shared" si="1"/>
        <v>0</v>
      </c>
      <c r="J23" s="77">
        <f t="shared" si="1"/>
        <v>0</v>
      </c>
      <c r="K23" s="77">
        <f t="shared" si="1"/>
        <v>0</v>
      </c>
    </row>
    <row r="24" spans="1:11" s="17" customFormat="1" ht="15.75">
      <c r="A24" s="69" t="s">
        <v>133</v>
      </c>
      <c r="B24" s="54" t="s">
        <v>6</v>
      </c>
      <c r="C24" s="54" t="s">
        <v>10</v>
      </c>
      <c r="D24" s="54" t="s">
        <v>21</v>
      </c>
      <c r="E24" s="1" t="s">
        <v>132</v>
      </c>
      <c r="F24" s="1" t="s">
        <v>134</v>
      </c>
      <c r="G24" s="77">
        <v>0</v>
      </c>
      <c r="H24" s="77">
        <v>262.868</v>
      </c>
      <c r="I24" s="77">
        <v>0</v>
      </c>
      <c r="J24" s="77">
        <v>0</v>
      </c>
      <c r="K24" s="77">
        <v>0</v>
      </c>
    </row>
    <row r="25" spans="1:11" s="17" customFormat="1" ht="15.75">
      <c r="A25" s="41" t="s">
        <v>135</v>
      </c>
      <c r="B25" s="40" t="s">
        <v>6</v>
      </c>
      <c r="C25" s="40" t="s">
        <v>11</v>
      </c>
      <c r="D25" s="40"/>
      <c r="E25" s="40"/>
      <c r="F25" s="40"/>
      <c r="G25" s="76">
        <f>G26</f>
        <v>9565.67274</v>
      </c>
      <c r="H25" s="76">
        <f>H26</f>
        <v>13389.519999999999</v>
      </c>
      <c r="I25" s="76">
        <f>I26</f>
        <v>10557.8</v>
      </c>
      <c r="J25" s="76">
        <f>J26</f>
        <v>10926.6</v>
      </c>
      <c r="K25" s="76">
        <f>K26</f>
        <v>11310.1</v>
      </c>
    </row>
    <row r="26" spans="1:11" s="17" customFormat="1" ht="15.75">
      <c r="A26" s="41" t="s">
        <v>136</v>
      </c>
      <c r="B26" s="40" t="s">
        <v>6</v>
      </c>
      <c r="C26" s="40" t="s">
        <v>11</v>
      </c>
      <c r="D26" s="40" t="s">
        <v>15</v>
      </c>
      <c r="E26" s="40"/>
      <c r="F26" s="40"/>
      <c r="G26" s="77">
        <f>G33+G27+G37</f>
        <v>9565.67274</v>
      </c>
      <c r="H26" s="77">
        <f>H33+H27+H37</f>
        <v>13389.519999999999</v>
      </c>
      <c r="I26" s="77">
        <f>I33+I27+I37</f>
        <v>10557.8</v>
      </c>
      <c r="J26" s="77">
        <f>J33+J27+J37</f>
        <v>10926.6</v>
      </c>
      <c r="K26" s="77">
        <f>K33+K27+K37</f>
        <v>11310.1</v>
      </c>
    </row>
    <row r="27" spans="1:11" s="17" customFormat="1" ht="47.25">
      <c r="A27" s="42" t="s">
        <v>137</v>
      </c>
      <c r="B27" s="1" t="s">
        <v>6</v>
      </c>
      <c r="C27" s="1" t="s">
        <v>11</v>
      </c>
      <c r="D27" s="1" t="s">
        <v>15</v>
      </c>
      <c r="E27" s="43" t="s">
        <v>138</v>
      </c>
      <c r="F27" s="1"/>
      <c r="G27" s="77">
        <f>G28</f>
        <v>439.375</v>
      </c>
      <c r="H27" s="77">
        <f>H28</f>
        <v>605.63359</v>
      </c>
      <c r="I27" s="77">
        <f>I28</f>
        <v>316</v>
      </c>
      <c r="J27" s="77">
        <f>J28</f>
        <v>316</v>
      </c>
      <c r="K27" s="77">
        <f>K28</f>
        <v>316</v>
      </c>
    </row>
    <row r="28" spans="1:11" s="17" customFormat="1" ht="78.75">
      <c r="A28" s="42" t="s">
        <v>139</v>
      </c>
      <c r="B28" s="45" t="s">
        <v>6</v>
      </c>
      <c r="C28" s="1" t="s">
        <v>11</v>
      </c>
      <c r="D28" s="1" t="s">
        <v>15</v>
      </c>
      <c r="E28" s="43" t="s">
        <v>140</v>
      </c>
      <c r="F28" s="1"/>
      <c r="G28" s="77">
        <f>G29+G31</f>
        <v>439.375</v>
      </c>
      <c r="H28" s="77">
        <f>H29+H31</f>
        <v>605.63359</v>
      </c>
      <c r="I28" s="77">
        <f>I29+I31</f>
        <v>316</v>
      </c>
      <c r="J28" s="77">
        <f>J29+J31</f>
        <v>316</v>
      </c>
      <c r="K28" s="77">
        <f>K29+K31</f>
        <v>316</v>
      </c>
    </row>
    <row r="29" spans="1:11" s="17" customFormat="1" ht="31.5">
      <c r="A29" s="42" t="s">
        <v>141</v>
      </c>
      <c r="B29" s="45" t="s">
        <v>6</v>
      </c>
      <c r="C29" s="1" t="s">
        <v>11</v>
      </c>
      <c r="D29" s="1" t="s">
        <v>15</v>
      </c>
      <c r="E29" s="43" t="s">
        <v>90</v>
      </c>
      <c r="F29" s="1"/>
      <c r="G29" s="77">
        <f>G30</f>
        <v>406.875</v>
      </c>
      <c r="H29" s="77">
        <f>H30</f>
        <v>570</v>
      </c>
      <c r="I29" s="77">
        <f>I30</f>
        <v>316</v>
      </c>
      <c r="J29" s="77">
        <f>J30</f>
        <v>316</v>
      </c>
      <c r="K29" s="77">
        <f>K30</f>
        <v>316</v>
      </c>
    </row>
    <row r="30" spans="1:11" s="17" customFormat="1" ht="47.25">
      <c r="A30" s="42" t="s">
        <v>142</v>
      </c>
      <c r="B30" s="45" t="s">
        <v>6</v>
      </c>
      <c r="C30" s="1" t="s">
        <v>11</v>
      </c>
      <c r="D30" s="1" t="s">
        <v>15</v>
      </c>
      <c r="E30" s="43" t="s">
        <v>90</v>
      </c>
      <c r="F30" s="1" t="s">
        <v>143</v>
      </c>
      <c r="G30" s="77">
        <v>406.875</v>
      </c>
      <c r="H30" s="77">
        <v>570</v>
      </c>
      <c r="I30" s="77">
        <v>316</v>
      </c>
      <c r="J30" s="77">
        <v>316</v>
      </c>
      <c r="K30" s="77">
        <v>316</v>
      </c>
    </row>
    <row r="31" spans="1:11" s="17" customFormat="1" ht="47.25">
      <c r="A31" s="42" t="s">
        <v>332</v>
      </c>
      <c r="B31" s="45" t="s">
        <v>6</v>
      </c>
      <c r="C31" s="1" t="s">
        <v>11</v>
      </c>
      <c r="D31" s="1" t="s">
        <v>15</v>
      </c>
      <c r="E31" s="43" t="s">
        <v>333</v>
      </c>
      <c r="F31" s="1"/>
      <c r="G31" s="77">
        <f>G32</f>
        <v>32.5</v>
      </c>
      <c r="H31" s="77">
        <f>H32</f>
        <v>35.63359</v>
      </c>
      <c r="I31" s="77">
        <f>I32</f>
        <v>0</v>
      </c>
      <c r="J31" s="77">
        <f>J32</f>
        <v>0</v>
      </c>
      <c r="K31" s="77">
        <f>K32</f>
        <v>0</v>
      </c>
    </row>
    <row r="32" spans="1:11" s="17" customFormat="1" ht="47.25">
      <c r="A32" s="42" t="s">
        <v>142</v>
      </c>
      <c r="B32" s="45" t="s">
        <v>6</v>
      </c>
      <c r="C32" s="1" t="s">
        <v>11</v>
      </c>
      <c r="D32" s="1" t="s">
        <v>15</v>
      </c>
      <c r="E32" s="43" t="s">
        <v>333</v>
      </c>
      <c r="F32" s="1" t="s">
        <v>143</v>
      </c>
      <c r="G32" s="58">
        <v>32.5</v>
      </c>
      <c r="H32" s="77">
        <v>35.63359</v>
      </c>
      <c r="I32" s="77">
        <v>0</v>
      </c>
      <c r="J32" s="77">
        <v>0</v>
      </c>
      <c r="K32" s="77">
        <v>0</v>
      </c>
    </row>
    <row r="33" spans="1:11" s="17" customFormat="1" ht="31.5">
      <c r="A33" s="42" t="s">
        <v>144</v>
      </c>
      <c r="B33" s="1" t="s">
        <v>6</v>
      </c>
      <c r="C33" s="1" t="s">
        <v>11</v>
      </c>
      <c r="D33" s="1" t="s">
        <v>15</v>
      </c>
      <c r="E33" s="1" t="s">
        <v>145</v>
      </c>
      <c r="F33" s="40"/>
      <c r="G33" s="77">
        <f aca="true" t="shared" si="2" ref="G33:K35">G34</f>
        <v>7214.89774</v>
      </c>
      <c r="H33" s="77">
        <f t="shared" si="2"/>
        <v>9848.13641</v>
      </c>
      <c r="I33" s="77">
        <f t="shared" si="2"/>
        <v>9219.8</v>
      </c>
      <c r="J33" s="77">
        <f t="shared" si="2"/>
        <v>9588.6</v>
      </c>
      <c r="K33" s="77">
        <f t="shared" si="2"/>
        <v>9972.1</v>
      </c>
    </row>
    <row r="34" spans="1:11" s="17" customFormat="1" ht="47.25">
      <c r="A34" s="42" t="s">
        <v>146</v>
      </c>
      <c r="B34" s="45" t="s">
        <v>6</v>
      </c>
      <c r="C34" s="1" t="s">
        <v>11</v>
      </c>
      <c r="D34" s="1" t="s">
        <v>15</v>
      </c>
      <c r="E34" s="43" t="s">
        <v>147</v>
      </c>
      <c r="F34" s="1"/>
      <c r="G34" s="77">
        <f t="shared" si="2"/>
        <v>7214.89774</v>
      </c>
      <c r="H34" s="77">
        <f t="shared" si="2"/>
        <v>9848.13641</v>
      </c>
      <c r="I34" s="77">
        <f t="shared" si="2"/>
        <v>9219.8</v>
      </c>
      <c r="J34" s="77">
        <f t="shared" si="2"/>
        <v>9588.6</v>
      </c>
      <c r="K34" s="77">
        <f t="shared" si="2"/>
        <v>9972.1</v>
      </c>
    </row>
    <row r="35" spans="1:11" s="17" customFormat="1" ht="15.75">
      <c r="A35" s="17" t="s">
        <v>34</v>
      </c>
      <c r="B35" s="45" t="s">
        <v>6</v>
      </c>
      <c r="C35" s="1" t="s">
        <v>11</v>
      </c>
      <c r="D35" s="1" t="s">
        <v>15</v>
      </c>
      <c r="E35" s="43" t="s">
        <v>36</v>
      </c>
      <c r="F35" s="1"/>
      <c r="G35" s="77">
        <f t="shared" si="2"/>
        <v>7214.89774</v>
      </c>
      <c r="H35" s="77">
        <f t="shared" si="2"/>
        <v>9848.13641</v>
      </c>
      <c r="I35" s="77">
        <f t="shared" si="2"/>
        <v>9219.8</v>
      </c>
      <c r="J35" s="77">
        <f t="shared" si="2"/>
        <v>9588.6</v>
      </c>
      <c r="K35" s="77">
        <f t="shared" si="2"/>
        <v>9972.1</v>
      </c>
    </row>
    <row r="36" spans="1:11" s="17" customFormat="1" ht="47.25">
      <c r="A36" s="42" t="s">
        <v>142</v>
      </c>
      <c r="B36" s="45" t="s">
        <v>6</v>
      </c>
      <c r="C36" s="1" t="s">
        <v>11</v>
      </c>
      <c r="D36" s="1" t="s">
        <v>15</v>
      </c>
      <c r="E36" s="43" t="s">
        <v>36</v>
      </c>
      <c r="F36" s="1" t="s">
        <v>143</v>
      </c>
      <c r="G36" s="77">
        <v>7214.89774</v>
      </c>
      <c r="H36" s="77">
        <v>9848.13641</v>
      </c>
      <c r="I36" s="77">
        <v>9219.8</v>
      </c>
      <c r="J36" s="58">
        <v>9588.6</v>
      </c>
      <c r="K36" s="58">
        <v>9972.1</v>
      </c>
    </row>
    <row r="37" spans="1:11" s="17" customFormat="1" ht="63">
      <c r="A37" s="42" t="s">
        <v>363</v>
      </c>
      <c r="B37" s="1" t="s">
        <v>6</v>
      </c>
      <c r="C37" s="1" t="s">
        <v>11</v>
      </c>
      <c r="D37" s="1" t="s">
        <v>15</v>
      </c>
      <c r="E37" s="1" t="s">
        <v>129</v>
      </c>
      <c r="F37" s="1"/>
      <c r="G37" s="77">
        <f>G38</f>
        <v>1911.4</v>
      </c>
      <c r="H37" s="77">
        <f>H38</f>
        <v>2935.75</v>
      </c>
      <c r="I37" s="77">
        <f>I38</f>
        <v>1022</v>
      </c>
      <c r="J37" s="77">
        <f>J38</f>
        <v>1022</v>
      </c>
      <c r="K37" s="77">
        <f>K38</f>
        <v>1022</v>
      </c>
    </row>
    <row r="38" spans="1:11" s="17" customFormat="1" ht="33" customHeight="1">
      <c r="A38" s="42" t="s">
        <v>149</v>
      </c>
      <c r="B38" s="45" t="s">
        <v>6</v>
      </c>
      <c r="C38" s="1" t="s">
        <v>11</v>
      </c>
      <c r="D38" s="1" t="s">
        <v>15</v>
      </c>
      <c r="E38" s="1" t="s">
        <v>131</v>
      </c>
      <c r="F38" s="1"/>
      <c r="G38" s="77">
        <f>G39+G41</f>
        <v>1911.4</v>
      </c>
      <c r="H38" s="77">
        <f>H39+H41</f>
        <v>2935.75</v>
      </c>
      <c r="I38" s="77">
        <f>I39+I41</f>
        <v>1022</v>
      </c>
      <c r="J38" s="77">
        <f>J39+J41</f>
        <v>1022</v>
      </c>
      <c r="K38" s="77">
        <f>K39+K41</f>
        <v>1022</v>
      </c>
    </row>
    <row r="39" spans="1:11" s="17" customFormat="1" ht="31.5">
      <c r="A39" s="42" t="s">
        <v>150</v>
      </c>
      <c r="B39" s="45" t="s">
        <v>6</v>
      </c>
      <c r="C39" s="1" t="s">
        <v>11</v>
      </c>
      <c r="D39" s="1" t="s">
        <v>15</v>
      </c>
      <c r="E39" s="1" t="s">
        <v>151</v>
      </c>
      <c r="F39" s="1"/>
      <c r="G39" s="77">
        <f>G40</f>
        <v>1911.4</v>
      </c>
      <c r="H39" s="77">
        <f>H40</f>
        <v>2522.75</v>
      </c>
      <c r="I39" s="77">
        <f>I40</f>
        <v>1022</v>
      </c>
      <c r="J39" s="77">
        <f>J40</f>
        <v>1022</v>
      </c>
      <c r="K39" s="77">
        <f>K40</f>
        <v>1022</v>
      </c>
    </row>
    <row r="40" spans="1:11" s="17" customFormat="1" ht="47.25">
      <c r="A40" s="42" t="s">
        <v>142</v>
      </c>
      <c r="B40" s="45" t="s">
        <v>6</v>
      </c>
      <c r="C40" s="1" t="s">
        <v>11</v>
      </c>
      <c r="D40" s="1" t="s">
        <v>15</v>
      </c>
      <c r="E40" s="1" t="s">
        <v>152</v>
      </c>
      <c r="F40" s="1" t="s">
        <v>143</v>
      </c>
      <c r="G40" s="58">
        <v>1911.4</v>
      </c>
      <c r="H40" s="77">
        <v>2522.75</v>
      </c>
      <c r="I40" s="77">
        <v>1022</v>
      </c>
      <c r="J40" s="77">
        <v>1022</v>
      </c>
      <c r="K40" s="77">
        <v>1022</v>
      </c>
    </row>
    <row r="41" spans="1:11" s="17" customFormat="1" ht="31.5">
      <c r="A41" s="42" t="s">
        <v>351</v>
      </c>
      <c r="B41" s="45" t="s">
        <v>6</v>
      </c>
      <c r="C41" s="1" t="s">
        <v>11</v>
      </c>
      <c r="D41" s="1" t="s">
        <v>15</v>
      </c>
      <c r="E41" s="1" t="s">
        <v>352</v>
      </c>
      <c r="F41" s="1"/>
      <c r="G41" s="77">
        <f aca="true" t="shared" si="3" ref="G41:K42">G42</f>
        <v>0</v>
      </c>
      <c r="H41" s="77">
        <f t="shared" si="3"/>
        <v>413</v>
      </c>
      <c r="I41" s="77">
        <f t="shared" si="3"/>
        <v>0</v>
      </c>
      <c r="J41" s="77">
        <f t="shared" si="3"/>
        <v>0</v>
      </c>
      <c r="K41" s="77">
        <f t="shared" si="3"/>
        <v>0</v>
      </c>
    </row>
    <row r="42" spans="1:11" s="17" customFormat="1" ht="47.25">
      <c r="A42" s="42" t="s">
        <v>274</v>
      </c>
      <c r="B42" s="45" t="s">
        <v>6</v>
      </c>
      <c r="C42" s="1" t="s">
        <v>11</v>
      </c>
      <c r="D42" s="1" t="s">
        <v>15</v>
      </c>
      <c r="E42" s="1" t="s">
        <v>275</v>
      </c>
      <c r="F42" s="1"/>
      <c r="G42" s="77">
        <f t="shared" si="3"/>
        <v>0</v>
      </c>
      <c r="H42" s="77">
        <f t="shared" si="3"/>
        <v>413</v>
      </c>
      <c r="I42" s="77">
        <f t="shared" si="3"/>
        <v>0</v>
      </c>
      <c r="J42" s="77">
        <f t="shared" si="3"/>
        <v>0</v>
      </c>
      <c r="K42" s="77">
        <f t="shared" si="3"/>
        <v>0</v>
      </c>
    </row>
    <row r="43" spans="1:11" s="17" customFormat="1" ht="47.25">
      <c r="A43" s="42" t="s">
        <v>142</v>
      </c>
      <c r="B43" s="45" t="s">
        <v>6</v>
      </c>
      <c r="C43" s="1" t="s">
        <v>11</v>
      </c>
      <c r="D43" s="1" t="s">
        <v>15</v>
      </c>
      <c r="E43" s="1" t="s">
        <v>275</v>
      </c>
      <c r="F43" s="1" t="s">
        <v>143</v>
      </c>
      <c r="G43" s="77">
        <v>0</v>
      </c>
      <c r="H43" s="77">
        <v>413</v>
      </c>
      <c r="I43" s="77">
        <v>0</v>
      </c>
      <c r="J43" s="77">
        <v>0</v>
      </c>
      <c r="K43" s="77">
        <v>0</v>
      </c>
    </row>
    <row r="44" spans="1:11" s="17" customFormat="1" ht="15.75">
      <c r="A44" s="41" t="s">
        <v>153</v>
      </c>
      <c r="B44" s="40" t="s">
        <v>6</v>
      </c>
      <c r="C44" s="40" t="s">
        <v>11</v>
      </c>
      <c r="D44" s="40" t="s">
        <v>11</v>
      </c>
      <c r="E44" s="82"/>
      <c r="F44" s="40"/>
      <c r="G44" s="76">
        <f aca="true" t="shared" si="4" ref="G44:K46">G45</f>
        <v>0</v>
      </c>
      <c r="H44" s="76">
        <f t="shared" si="4"/>
        <v>4</v>
      </c>
      <c r="I44" s="76">
        <f t="shared" si="4"/>
        <v>4</v>
      </c>
      <c r="J44" s="76">
        <f t="shared" si="4"/>
        <v>4</v>
      </c>
      <c r="K44" s="76">
        <f t="shared" si="4"/>
        <v>4</v>
      </c>
    </row>
    <row r="45" spans="1:11" s="17" customFormat="1" ht="31.5">
      <c r="A45" s="42" t="s">
        <v>73</v>
      </c>
      <c r="B45" s="1" t="s">
        <v>6</v>
      </c>
      <c r="C45" s="1" t="s">
        <v>11</v>
      </c>
      <c r="D45" s="1" t="s">
        <v>11</v>
      </c>
      <c r="E45" s="83" t="s">
        <v>154</v>
      </c>
      <c r="F45" s="1"/>
      <c r="G45" s="77">
        <f t="shared" si="4"/>
        <v>0</v>
      </c>
      <c r="H45" s="77">
        <f t="shared" si="4"/>
        <v>4</v>
      </c>
      <c r="I45" s="77">
        <f t="shared" si="4"/>
        <v>4</v>
      </c>
      <c r="J45" s="77">
        <f t="shared" si="4"/>
        <v>4</v>
      </c>
      <c r="K45" s="77">
        <f t="shared" si="4"/>
        <v>4</v>
      </c>
    </row>
    <row r="46" spans="1:11" s="17" customFormat="1" ht="15.75">
      <c r="A46" s="42" t="s">
        <v>38</v>
      </c>
      <c r="B46" s="1" t="s">
        <v>155</v>
      </c>
      <c r="C46" s="1" t="s">
        <v>11</v>
      </c>
      <c r="D46" s="1" t="s">
        <v>11</v>
      </c>
      <c r="E46" s="75" t="s">
        <v>72</v>
      </c>
      <c r="F46" s="1"/>
      <c r="G46" s="77">
        <f t="shared" si="4"/>
        <v>0</v>
      </c>
      <c r="H46" s="77">
        <f t="shared" si="4"/>
        <v>4</v>
      </c>
      <c r="I46" s="77">
        <f t="shared" si="4"/>
        <v>4</v>
      </c>
      <c r="J46" s="77">
        <f t="shared" si="4"/>
        <v>4</v>
      </c>
      <c r="K46" s="77">
        <f t="shared" si="4"/>
        <v>4</v>
      </c>
    </row>
    <row r="47" spans="1:11" s="17" customFormat="1" ht="15.75">
      <c r="A47" s="42" t="s">
        <v>176</v>
      </c>
      <c r="B47" s="1" t="s">
        <v>6</v>
      </c>
      <c r="C47" s="1" t="s">
        <v>11</v>
      </c>
      <c r="D47" s="1" t="s">
        <v>11</v>
      </c>
      <c r="E47" s="75" t="s">
        <v>72</v>
      </c>
      <c r="F47" s="47" t="s">
        <v>177</v>
      </c>
      <c r="G47" s="77">
        <v>0</v>
      </c>
      <c r="H47" s="77">
        <v>4</v>
      </c>
      <c r="I47" s="77">
        <v>4</v>
      </c>
      <c r="J47" s="77">
        <v>4</v>
      </c>
      <c r="K47" s="77">
        <v>4</v>
      </c>
    </row>
    <row r="48" spans="1:11" s="17" customFormat="1" ht="15.75">
      <c r="A48" s="46" t="s">
        <v>156</v>
      </c>
      <c r="B48" s="40" t="s">
        <v>6</v>
      </c>
      <c r="C48" s="40" t="s">
        <v>12</v>
      </c>
      <c r="D48" s="40"/>
      <c r="E48" s="40"/>
      <c r="F48" s="40"/>
      <c r="G48" s="76">
        <f>G49+G70</f>
        <v>16247.316359999999</v>
      </c>
      <c r="H48" s="76">
        <f>H49+H70</f>
        <v>15776</v>
      </c>
      <c r="I48" s="76">
        <f>I49+I70</f>
        <v>14812.581</v>
      </c>
      <c r="J48" s="76">
        <f>J49+J70</f>
        <v>15297.699999999999</v>
      </c>
      <c r="K48" s="76">
        <f>K49+K70</f>
        <v>15802.8</v>
      </c>
    </row>
    <row r="49" spans="1:11" s="17" customFormat="1" ht="15.75">
      <c r="A49" s="41" t="s">
        <v>157</v>
      </c>
      <c r="B49" s="40" t="s">
        <v>6</v>
      </c>
      <c r="C49" s="40" t="s">
        <v>12</v>
      </c>
      <c r="D49" s="40" t="s">
        <v>8</v>
      </c>
      <c r="E49" s="40"/>
      <c r="F49" s="40"/>
      <c r="G49" s="77">
        <f>G54+G50+G66</f>
        <v>14832.726639999999</v>
      </c>
      <c r="H49" s="77">
        <f>H54+H50+H66</f>
        <v>14109.762</v>
      </c>
      <c r="I49" s="77">
        <f>I54+I50+I66</f>
        <v>13088.161</v>
      </c>
      <c r="J49" s="77">
        <f>J54+J50+J66</f>
        <v>13504.8</v>
      </c>
      <c r="K49" s="77">
        <f>K54+K50+K66</f>
        <v>13938</v>
      </c>
    </row>
    <row r="50" spans="1:11" s="17" customFormat="1" ht="47.25">
      <c r="A50" s="42" t="s">
        <v>137</v>
      </c>
      <c r="B50" s="1" t="s">
        <v>6</v>
      </c>
      <c r="C50" s="1" t="s">
        <v>12</v>
      </c>
      <c r="D50" s="1" t="s">
        <v>8</v>
      </c>
      <c r="E50" s="43" t="s">
        <v>138</v>
      </c>
      <c r="F50" s="1"/>
      <c r="G50" s="77">
        <f aca="true" t="shared" si="5" ref="G50:K52">G51</f>
        <v>422</v>
      </c>
      <c r="H50" s="77">
        <f t="shared" si="5"/>
        <v>570</v>
      </c>
      <c r="I50" s="77">
        <f t="shared" si="5"/>
        <v>380</v>
      </c>
      <c r="J50" s="77">
        <f t="shared" si="5"/>
        <v>380</v>
      </c>
      <c r="K50" s="77">
        <f t="shared" si="5"/>
        <v>380</v>
      </c>
    </row>
    <row r="51" spans="1:11" s="17" customFormat="1" ht="82.5" customHeight="1">
      <c r="A51" s="42" t="s">
        <v>139</v>
      </c>
      <c r="B51" s="45" t="s">
        <v>6</v>
      </c>
      <c r="C51" s="1" t="s">
        <v>12</v>
      </c>
      <c r="D51" s="1" t="s">
        <v>8</v>
      </c>
      <c r="E51" s="43" t="s">
        <v>140</v>
      </c>
      <c r="F51" s="1"/>
      <c r="G51" s="77">
        <f t="shared" si="5"/>
        <v>422</v>
      </c>
      <c r="H51" s="77">
        <f t="shared" si="5"/>
        <v>570</v>
      </c>
      <c r="I51" s="77">
        <f t="shared" si="5"/>
        <v>380</v>
      </c>
      <c r="J51" s="77">
        <f t="shared" si="5"/>
        <v>380</v>
      </c>
      <c r="K51" s="77">
        <f t="shared" si="5"/>
        <v>380</v>
      </c>
    </row>
    <row r="52" spans="1:11" s="17" customFormat="1" ht="31.5">
      <c r="A52" s="42" t="s">
        <v>141</v>
      </c>
      <c r="B52" s="45" t="s">
        <v>6</v>
      </c>
      <c r="C52" s="1" t="s">
        <v>12</v>
      </c>
      <c r="D52" s="1" t="s">
        <v>8</v>
      </c>
      <c r="E52" s="43" t="s">
        <v>90</v>
      </c>
      <c r="F52" s="1"/>
      <c r="G52" s="77">
        <f t="shared" si="5"/>
        <v>422</v>
      </c>
      <c r="H52" s="77">
        <f t="shared" si="5"/>
        <v>570</v>
      </c>
      <c r="I52" s="77">
        <f t="shared" si="5"/>
        <v>380</v>
      </c>
      <c r="J52" s="77">
        <f t="shared" si="5"/>
        <v>380</v>
      </c>
      <c r="K52" s="77">
        <f t="shared" si="5"/>
        <v>380</v>
      </c>
    </row>
    <row r="53" spans="1:11" s="17" customFormat="1" ht="47.25">
      <c r="A53" s="42" t="s">
        <v>142</v>
      </c>
      <c r="B53" s="45" t="s">
        <v>6</v>
      </c>
      <c r="C53" s="1" t="s">
        <v>12</v>
      </c>
      <c r="D53" s="1" t="s">
        <v>8</v>
      </c>
      <c r="E53" s="43" t="s">
        <v>90</v>
      </c>
      <c r="F53" s="1" t="s">
        <v>143</v>
      </c>
      <c r="G53" s="77">
        <v>422</v>
      </c>
      <c r="H53" s="77">
        <v>570</v>
      </c>
      <c r="I53" s="77">
        <v>380</v>
      </c>
      <c r="J53" s="17">
        <v>380</v>
      </c>
      <c r="K53" s="17">
        <v>380</v>
      </c>
    </row>
    <row r="54" spans="1:11" s="17" customFormat="1" ht="31.5">
      <c r="A54" s="42" t="s">
        <v>144</v>
      </c>
      <c r="B54" s="1" t="s">
        <v>6</v>
      </c>
      <c r="C54" s="1" t="s">
        <v>12</v>
      </c>
      <c r="D54" s="1" t="s">
        <v>8</v>
      </c>
      <c r="E54" s="43" t="s">
        <v>145</v>
      </c>
      <c r="F54" s="1"/>
      <c r="G54" s="77">
        <f>G58+G61+G55</f>
        <v>11169.32664</v>
      </c>
      <c r="H54" s="77">
        <f>H58+H61+H55</f>
        <v>10741.762</v>
      </c>
      <c r="I54" s="77">
        <f>I58+I61+I55</f>
        <v>10454.161</v>
      </c>
      <c r="J54" s="77">
        <f>J58+J61+J55</f>
        <v>10870.8</v>
      </c>
      <c r="K54" s="77">
        <f>K58+K61+K55</f>
        <v>11304</v>
      </c>
    </row>
    <row r="55" spans="1:11" s="17" customFormat="1" ht="47.25">
      <c r="A55" s="42" t="s">
        <v>353</v>
      </c>
      <c r="B55" s="45" t="s">
        <v>6</v>
      </c>
      <c r="C55" s="1" t="s">
        <v>12</v>
      </c>
      <c r="D55" s="1" t="s">
        <v>8</v>
      </c>
      <c r="E55" s="43" t="s">
        <v>354</v>
      </c>
      <c r="F55" s="1"/>
      <c r="G55" s="77">
        <f aca="true" t="shared" si="6" ref="G55:K56">G56</f>
        <v>0</v>
      </c>
      <c r="H55" s="77">
        <f t="shared" si="6"/>
        <v>108.7</v>
      </c>
      <c r="I55" s="77">
        <f t="shared" si="6"/>
        <v>0</v>
      </c>
      <c r="J55" s="77">
        <f t="shared" si="6"/>
        <v>0</v>
      </c>
      <c r="K55" s="77">
        <f t="shared" si="6"/>
        <v>0</v>
      </c>
    </row>
    <row r="56" spans="1:11" s="17" customFormat="1" ht="15.75">
      <c r="A56" s="42" t="s">
        <v>38</v>
      </c>
      <c r="B56" s="45" t="s">
        <v>6</v>
      </c>
      <c r="C56" s="1" t="s">
        <v>12</v>
      </c>
      <c r="D56" s="1" t="s">
        <v>8</v>
      </c>
      <c r="E56" s="43" t="s">
        <v>355</v>
      </c>
      <c r="F56" s="1"/>
      <c r="G56" s="77">
        <f t="shared" si="6"/>
        <v>0</v>
      </c>
      <c r="H56" s="77">
        <f t="shared" si="6"/>
        <v>108.7</v>
      </c>
      <c r="I56" s="77">
        <f t="shared" si="6"/>
        <v>0</v>
      </c>
      <c r="J56" s="77">
        <f t="shared" si="6"/>
        <v>0</v>
      </c>
      <c r="K56" s="77">
        <f t="shared" si="6"/>
        <v>0</v>
      </c>
    </row>
    <row r="57" spans="1:11" s="17" customFormat="1" ht="47.25">
      <c r="A57" s="42" t="s">
        <v>142</v>
      </c>
      <c r="B57" s="45" t="s">
        <v>6</v>
      </c>
      <c r="C57" s="1" t="s">
        <v>12</v>
      </c>
      <c r="D57" s="1" t="s">
        <v>8</v>
      </c>
      <c r="E57" s="43" t="s">
        <v>355</v>
      </c>
      <c r="F57" s="1" t="s">
        <v>143</v>
      </c>
      <c r="G57" s="77">
        <v>0</v>
      </c>
      <c r="H57" s="77">
        <v>108.7</v>
      </c>
      <c r="I57" s="77">
        <v>0</v>
      </c>
      <c r="J57" s="77">
        <v>0</v>
      </c>
      <c r="K57" s="77">
        <v>0</v>
      </c>
    </row>
    <row r="58" spans="1:11" s="17" customFormat="1" ht="47.25">
      <c r="A58" s="42" t="s">
        <v>158</v>
      </c>
      <c r="B58" s="1" t="s">
        <v>6</v>
      </c>
      <c r="C58" s="1" t="s">
        <v>12</v>
      </c>
      <c r="D58" s="1" t="s">
        <v>8</v>
      </c>
      <c r="E58" s="43" t="s">
        <v>159</v>
      </c>
      <c r="F58" s="1"/>
      <c r="G58" s="77">
        <f aca="true" t="shared" si="7" ref="G58:K59">G59</f>
        <v>10933.52664</v>
      </c>
      <c r="H58" s="77">
        <f t="shared" si="7"/>
        <v>10593.062</v>
      </c>
      <c r="I58" s="77">
        <f t="shared" si="7"/>
        <v>10414.161</v>
      </c>
      <c r="J58" s="77">
        <f t="shared" si="7"/>
        <v>10830.8</v>
      </c>
      <c r="K58" s="77">
        <f t="shared" si="7"/>
        <v>11264</v>
      </c>
    </row>
    <row r="59" spans="1:11" s="17" customFormat="1" ht="33.75" customHeight="1">
      <c r="A59" s="13" t="s">
        <v>88</v>
      </c>
      <c r="B59" s="1" t="s">
        <v>6</v>
      </c>
      <c r="C59" s="1" t="s">
        <v>12</v>
      </c>
      <c r="D59" s="1" t="s">
        <v>8</v>
      </c>
      <c r="E59" s="43" t="s">
        <v>37</v>
      </c>
      <c r="F59" s="1"/>
      <c r="G59" s="77">
        <f t="shared" si="7"/>
        <v>10933.52664</v>
      </c>
      <c r="H59" s="77">
        <f t="shared" si="7"/>
        <v>10593.062</v>
      </c>
      <c r="I59" s="77">
        <f t="shared" si="7"/>
        <v>10414.161</v>
      </c>
      <c r="J59" s="77">
        <f t="shared" si="7"/>
        <v>10830.8</v>
      </c>
      <c r="K59" s="77">
        <f t="shared" si="7"/>
        <v>11264</v>
      </c>
    </row>
    <row r="60" spans="1:11" s="17" customFormat="1" ht="32.25" customHeight="1">
      <c r="A60" s="42" t="s">
        <v>142</v>
      </c>
      <c r="B60" s="1" t="s">
        <v>6</v>
      </c>
      <c r="C60" s="1" t="s">
        <v>12</v>
      </c>
      <c r="D60" s="1" t="s">
        <v>8</v>
      </c>
      <c r="E60" s="43" t="s">
        <v>37</v>
      </c>
      <c r="F60" s="1" t="s">
        <v>143</v>
      </c>
      <c r="G60" s="77">
        <v>10933.52664</v>
      </c>
      <c r="H60" s="77">
        <v>10593.062</v>
      </c>
      <c r="I60" s="58">
        <v>10414.161</v>
      </c>
      <c r="J60" s="58">
        <v>10830.8</v>
      </c>
      <c r="K60" s="77">
        <v>11264</v>
      </c>
    </row>
    <row r="61" spans="1:11" s="17" customFormat="1" ht="63">
      <c r="A61" s="42" t="s">
        <v>160</v>
      </c>
      <c r="B61" s="1" t="s">
        <v>6</v>
      </c>
      <c r="C61" s="1" t="s">
        <v>12</v>
      </c>
      <c r="D61" s="1" t="s">
        <v>8</v>
      </c>
      <c r="E61" s="43" t="s">
        <v>161</v>
      </c>
      <c r="F61" s="1"/>
      <c r="G61" s="77">
        <f>G62+G64</f>
        <v>235.8</v>
      </c>
      <c r="H61" s="77">
        <f aca="true" t="shared" si="8" ref="H61:K62">H62</f>
        <v>40</v>
      </c>
      <c r="I61" s="77">
        <f t="shared" si="8"/>
        <v>40</v>
      </c>
      <c r="J61" s="77">
        <f t="shared" si="8"/>
        <v>40</v>
      </c>
      <c r="K61" s="77">
        <f t="shared" si="8"/>
        <v>40</v>
      </c>
    </row>
    <row r="62" spans="1:11" s="17" customFormat="1" ht="15.75">
      <c r="A62" s="42" t="s">
        <v>38</v>
      </c>
      <c r="B62" s="1" t="s">
        <v>6</v>
      </c>
      <c r="C62" s="1" t="s">
        <v>12</v>
      </c>
      <c r="D62" s="1" t="s">
        <v>8</v>
      </c>
      <c r="E62" s="43" t="s">
        <v>39</v>
      </c>
      <c r="F62" s="1"/>
      <c r="G62" s="77">
        <f>G63</f>
        <v>20</v>
      </c>
      <c r="H62" s="77">
        <f t="shared" si="8"/>
        <v>40</v>
      </c>
      <c r="I62" s="77">
        <f t="shared" si="8"/>
        <v>40</v>
      </c>
      <c r="J62" s="77">
        <f t="shared" si="8"/>
        <v>40</v>
      </c>
      <c r="K62" s="77">
        <f t="shared" si="8"/>
        <v>40</v>
      </c>
    </row>
    <row r="63" spans="1:11" s="17" customFormat="1" ht="47.25">
      <c r="A63" s="42" t="s">
        <v>142</v>
      </c>
      <c r="B63" s="1" t="s">
        <v>6</v>
      </c>
      <c r="C63" s="1" t="s">
        <v>12</v>
      </c>
      <c r="D63" s="1" t="s">
        <v>8</v>
      </c>
      <c r="E63" s="43" t="s">
        <v>39</v>
      </c>
      <c r="F63" s="47" t="s">
        <v>143</v>
      </c>
      <c r="G63" s="77">
        <v>20</v>
      </c>
      <c r="H63" s="78">
        <v>40</v>
      </c>
      <c r="I63" s="77">
        <v>40</v>
      </c>
      <c r="J63" s="77">
        <v>40</v>
      </c>
      <c r="K63" s="77">
        <v>40</v>
      </c>
    </row>
    <row r="64" spans="1:11" s="17" customFormat="1" ht="15.75">
      <c r="A64" s="42" t="s">
        <v>334</v>
      </c>
      <c r="B64" s="1" t="s">
        <v>6</v>
      </c>
      <c r="C64" s="1" t="s">
        <v>12</v>
      </c>
      <c r="D64" s="1" t="s">
        <v>8</v>
      </c>
      <c r="E64" s="43" t="s">
        <v>335</v>
      </c>
      <c r="F64" s="47"/>
      <c r="G64" s="77">
        <f>G65</f>
        <v>215.8</v>
      </c>
      <c r="H64" s="77">
        <f>H65</f>
        <v>0</v>
      </c>
      <c r="I64" s="77">
        <f>I65</f>
        <v>0</v>
      </c>
      <c r="J64" s="77">
        <f>J65</f>
        <v>0</v>
      </c>
      <c r="K64" s="77">
        <f>K65</f>
        <v>0</v>
      </c>
    </row>
    <row r="65" spans="1:11" s="17" customFormat="1" ht="15.75">
      <c r="A65" s="42" t="s">
        <v>133</v>
      </c>
      <c r="B65" s="1" t="s">
        <v>6</v>
      </c>
      <c r="C65" s="1" t="s">
        <v>12</v>
      </c>
      <c r="D65" s="1" t="s">
        <v>8</v>
      </c>
      <c r="E65" s="43" t="s">
        <v>335</v>
      </c>
      <c r="F65" s="47" t="s">
        <v>134</v>
      </c>
      <c r="G65" s="77">
        <v>215.8</v>
      </c>
      <c r="H65" s="78">
        <v>0</v>
      </c>
      <c r="I65" s="77">
        <v>0</v>
      </c>
      <c r="J65" s="77">
        <v>0</v>
      </c>
      <c r="K65" s="77">
        <v>0</v>
      </c>
    </row>
    <row r="66" spans="1:11" s="17" customFormat="1" ht="63">
      <c r="A66" s="42" t="s">
        <v>148</v>
      </c>
      <c r="B66" s="1" t="s">
        <v>6</v>
      </c>
      <c r="C66" s="1" t="s">
        <v>12</v>
      </c>
      <c r="D66" s="1" t="s">
        <v>8</v>
      </c>
      <c r="E66" s="1" t="s">
        <v>129</v>
      </c>
      <c r="F66" s="47"/>
      <c r="G66" s="78">
        <f aca="true" t="shared" si="9" ref="G66:K68">G67</f>
        <v>3241.4</v>
      </c>
      <c r="H66" s="78">
        <f t="shared" si="9"/>
        <v>2798</v>
      </c>
      <c r="I66" s="78">
        <f t="shared" si="9"/>
        <v>2254</v>
      </c>
      <c r="J66" s="78">
        <f t="shared" si="9"/>
        <v>2254</v>
      </c>
      <c r="K66" s="78">
        <f t="shared" si="9"/>
        <v>2254</v>
      </c>
    </row>
    <row r="67" spans="1:11" s="17" customFormat="1" ht="94.5">
      <c r="A67" s="42" t="s">
        <v>149</v>
      </c>
      <c r="B67" s="45" t="s">
        <v>6</v>
      </c>
      <c r="C67" s="1" t="s">
        <v>12</v>
      </c>
      <c r="D67" s="1" t="s">
        <v>8</v>
      </c>
      <c r="E67" s="1" t="s">
        <v>131</v>
      </c>
      <c r="F67" s="47"/>
      <c r="G67" s="78">
        <f t="shared" si="9"/>
        <v>3241.4</v>
      </c>
      <c r="H67" s="78">
        <f t="shared" si="9"/>
        <v>2798</v>
      </c>
      <c r="I67" s="78">
        <f t="shared" si="9"/>
        <v>2254</v>
      </c>
      <c r="J67" s="78">
        <f t="shared" si="9"/>
        <v>2254</v>
      </c>
      <c r="K67" s="78">
        <f t="shared" si="9"/>
        <v>2254</v>
      </c>
    </row>
    <row r="68" spans="1:11" s="17" customFormat="1" ht="31.5" customHeight="1">
      <c r="A68" s="42" t="s">
        <v>150</v>
      </c>
      <c r="B68" s="45" t="s">
        <v>6</v>
      </c>
      <c r="C68" s="1" t="s">
        <v>12</v>
      </c>
      <c r="D68" s="1" t="s">
        <v>8</v>
      </c>
      <c r="E68" s="1" t="s">
        <v>151</v>
      </c>
      <c r="F68" s="47"/>
      <c r="G68" s="78">
        <f t="shared" si="9"/>
        <v>3241.4</v>
      </c>
      <c r="H68" s="78">
        <f t="shared" si="9"/>
        <v>2798</v>
      </c>
      <c r="I68" s="78">
        <f t="shared" si="9"/>
        <v>2254</v>
      </c>
      <c r="J68" s="78">
        <f t="shared" si="9"/>
        <v>2254</v>
      </c>
      <c r="K68" s="78">
        <f t="shared" si="9"/>
        <v>2254</v>
      </c>
    </row>
    <row r="69" spans="1:11" s="17" customFormat="1" ht="47.25">
      <c r="A69" s="42" t="s">
        <v>142</v>
      </c>
      <c r="B69" s="45" t="s">
        <v>6</v>
      </c>
      <c r="C69" s="1" t="s">
        <v>12</v>
      </c>
      <c r="D69" s="1" t="s">
        <v>8</v>
      </c>
      <c r="E69" s="1" t="s">
        <v>152</v>
      </c>
      <c r="F69" s="47" t="s">
        <v>143</v>
      </c>
      <c r="G69" s="58">
        <v>3241.4</v>
      </c>
      <c r="H69" s="78">
        <v>2798</v>
      </c>
      <c r="I69" s="77">
        <v>2254</v>
      </c>
      <c r="J69" s="77">
        <v>2254</v>
      </c>
      <c r="K69" s="77">
        <v>2254</v>
      </c>
    </row>
    <row r="70" spans="1:11" s="17" customFormat="1" ht="15.75">
      <c r="A70" s="41" t="s">
        <v>162</v>
      </c>
      <c r="B70" s="40" t="s">
        <v>6</v>
      </c>
      <c r="C70" s="40" t="s">
        <v>12</v>
      </c>
      <c r="D70" s="40" t="s">
        <v>10</v>
      </c>
      <c r="E70" s="40"/>
      <c r="F70" s="40"/>
      <c r="G70" s="77">
        <f>G71+G76</f>
        <v>1414.58972</v>
      </c>
      <c r="H70" s="77">
        <f>H71+H76</f>
        <v>1666.238</v>
      </c>
      <c r="I70" s="77">
        <f>I71+I76</f>
        <v>1724.42</v>
      </c>
      <c r="J70" s="77">
        <f>J71+J76</f>
        <v>1792.8999999999999</v>
      </c>
      <c r="K70" s="77">
        <f>K71+K76</f>
        <v>1864.8</v>
      </c>
    </row>
    <row r="71" spans="1:11" s="28" customFormat="1" ht="47.25">
      <c r="A71" s="42" t="s">
        <v>163</v>
      </c>
      <c r="B71" s="1" t="s">
        <v>6</v>
      </c>
      <c r="C71" s="1" t="s">
        <v>12</v>
      </c>
      <c r="D71" s="1" t="s">
        <v>10</v>
      </c>
      <c r="E71" s="43" t="s">
        <v>164</v>
      </c>
      <c r="F71" s="1"/>
      <c r="G71" s="77">
        <f aca="true" t="shared" si="10" ref="G71:K72">G72</f>
        <v>687.23351</v>
      </c>
      <c r="H71" s="77">
        <f t="shared" si="10"/>
        <v>795.7</v>
      </c>
      <c r="I71" s="77">
        <f t="shared" si="10"/>
        <v>797.2099999999999</v>
      </c>
      <c r="J71" s="77">
        <f t="shared" si="10"/>
        <v>829.0999999999999</v>
      </c>
      <c r="K71" s="77">
        <f t="shared" si="10"/>
        <v>862.3</v>
      </c>
    </row>
    <row r="72" spans="1:11" s="17" customFormat="1" ht="32.25" customHeight="1">
      <c r="A72" s="48" t="s">
        <v>165</v>
      </c>
      <c r="B72" s="1" t="s">
        <v>6</v>
      </c>
      <c r="C72" s="1" t="s">
        <v>12</v>
      </c>
      <c r="D72" s="1" t="s">
        <v>10</v>
      </c>
      <c r="E72" s="43" t="s">
        <v>166</v>
      </c>
      <c r="F72" s="40"/>
      <c r="G72" s="77">
        <f t="shared" si="10"/>
        <v>687.23351</v>
      </c>
      <c r="H72" s="77">
        <f t="shared" si="10"/>
        <v>795.7</v>
      </c>
      <c r="I72" s="77">
        <f t="shared" si="10"/>
        <v>797.2099999999999</v>
      </c>
      <c r="J72" s="77">
        <f t="shared" si="10"/>
        <v>829.0999999999999</v>
      </c>
      <c r="K72" s="77">
        <f t="shared" si="10"/>
        <v>862.3</v>
      </c>
    </row>
    <row r="73" spans="1:11" s="17" customFormat="1" ht="21.75" customHeight="1">
      <c r="A73" s="49" t="s">
        <v>24</v>
      </c>
      <c r="B73" s="1" t="s">
        <v>6</v>
      </c>
      <c r="C73" s="1" t="s">
        <v>12</v>
      </c>
      <c r="D73" s="1" t="s">
        <v>10</v>
      </c>
      <c r="E73" s="43" t="s">
        <v>40</v>
      </c>
      <c r="F73" s="40"/>
      <c r="G73" s="77">
        <f>G74+G75</f>
        <v>687.23351</v>
      </c>
      <c r="H73" s="77">
        <f>H74+H75</f>
        <v>795.7</v>
      </c>
      <c r="I73" s="77">
        <f>I74+I75</f>
        <v>797.2099999999999</v>
      </c>
      <c r="J73" s="77">
        <f>J74+J75</f>
        <v>829.0999999999999</v>
      </c>
      <c r="K73" s="77">
        <f>K74+K75</f>
        <v>862.3</v>
      </c>
    </row>
    <row r="74" spans="1:11" s="28" customFormat="1" ht="15.75">
      <c r="A74" s="42" t="s">
        <v>167</v>
      </c>
      <c r="B74" s="1" t="s">
        <v>6</v>
      </c>
      <c r="C74" s="1" t="s">
        <v>12</v>
      </c>
      <c r="D74" s="1" t="s">
        <v>10</v>
      </c>
      <c r="E74" s="43" t="s">
        <v>40</v>
      </c>
      <c r="F74" s="1" t="s">
        <v>168</v>
      </c>
      <c r="G74" s="77">
        <v>513.16153</v>
      </c>
      <c r="H74" s="77">
        <v>611.1</v>
      </c>
      <c r="I74" s="58">
        <v>612.3</v>
      </c>
      <c r="J74" s="58">
        <v>636.8</v>
      </c>
      <c r="K74" s="58">
        <v>662.3</v>
      </c>
    </row>
    <row r="75" spans="1:11" s="17" customFormat="1" ht="47.25">
      <c r="A75" s="42" t="s">
        <v>169</v>
      </c>
      <c r="B75" s="1" t="s">
        <v>6</v>
      </c>
      <c r="C75" s="1" t="s">
        <v>12</v>
      </c>
      <c r="D75" s="1" t="s">
        <v>10</v>
      </c>
      <c r="E75" s="43" t="s">
        <v>40</v>
      </c>
      <c r="F75" s="1" t="s">
        <v>170</v>
      </c>
      <c r="G75" s="77">
        <v>174.07198</v>
      </c>
      <c r="H75" s="77">
        <v>184.6</v>
      </c>
      <c r="I75" s="77">
        <v>184.91</v>
      </c>
      <c r="J75" s="77">
        <v>192.3</v>
      </c>
      <c r="K75" s="77">
        <v>200</v>
      </c>
    </row>
    <row r="76" spans="1:11" s="17" customFormat="1" ht="31.5">
      <c r="A76" s="50" t="s">
        <v>171</v>
      </c>
      <c r="B76" s="1" t="s">
        <v>6</v>
      </c>
      <c r="C76" s="1" t="s">
        <v>12</v>
      </c>
      <c r="D76" s="1" t="s">
        <v>10</v>
      </c>
      <c r="E76" s="43" t="s">
        <v>172</v>
      </c>
      <c r="F76" s="1"/>
      <c r="G76" s="77">
        <f aca="true" t="shared" si="11" ref="G76:K77">G77</f>
        <v>727.35621</v>
      </c>
      <c r="H76" s="77">
        <f t="shared" si="11"/>
        <v>870.538</v>
      </c>
      <c r="I76" s="77">
        <f t="shared" si="11"/>
        <v>927.21</v>
      </c>
      <c r="J76" s="77">
        <f t="shared" si="11"/>
        <v>963.8</v>
      </c>
      <c r="K76" s="77">
        <f t="shared" si="11"/>
        <v>1002.5</v>
      </c>
    </row>
    <row r="77" spans="1:11" s="17" customFormat="1" ht="31.5">
      <c r="A77" s="42" t="s">
        <v>173</v>
      </c>
      <c r="B77" s="1" t="s">
        <v>6</v>
      </c>
      <c r="C77" s="1" t="s">
        <v>12</v>
      </c>
      <c r="D77" s="1" t="s">
        <v>10</v>
      </c>
      <c r="E77" s="43" t="s">
        <v>174</v>
      </c>
      <c r="F77" s="1"/>
      <c r="G77" s="77">
        <f t="shared" si="11"/>
        <v>727.35621</v>
      </c>
      <c r="H77" s="77">
        <f t="shared" si="11"/>
        <v>870.538</v>
      </c>
      <c r="I77" s="77">
        <f t="shared" si="11"/>
        <v>927.21</v>
      </c>
      <c r="J77" s="77">
        <f t="shared" si="11"/>
        <v>963.8</v>
      </c>
      <c r="K77" s="77">
        <f t="shared" si="11"/>
        <v>1002.5</v>
      </c>
    </row>
    <row r="78" spans="1:11" s="17" customFormat="1" ht="63">
      <c r="A78" s="42" t="s">
        <v>3</v>
      </c>
      <c r="B78" s="1" t="s">
        <v>6</v>
      </c>
      <c r="C78" s="1" t="s">
        <v>12</v>
      </c>
      <c r="D78" s="1" t="s">
        <v>10</v>
      </c>
      <c r="E78" s="43" t="s">
        <v>41</v>
      </c>
      <c r="F78" s="1"/>
      <c r="G78" s="77">
        <f>G79+G81+G80</f>
        <v>727.35621</v>
      </c>
      <c r="H78" s="77">
        <f>H79+H81+H80</f>
        <v>870.538</v>
      </c>
      <c r="I78" s="77">
        <f>I79+I81+I80</f>
        <v>927.21</v>
      </c>
      <c r="J78" s="77">
        <f>J79+J81+J80</f>
        <v>963.8</v>
      </c>
      <c r="K78" s="77">
        <f>K79+K81+K80</f>
        <v>1002.5</v>
      </c>
    </row>
    <row r="79" spans="1:11" s="17" customFormat="1" ht="20.25" customHeight="1">
      <c r="A79" s="42" t="s">
        <v>175</v>
      </c>
      <c r="B79" s="1" t="s">
        <v>6</v>
      </c>
      <c r="C79" s="1" t="s">
        <v>12</v>
      </c>
      <c r="D79" s="1" t="s">
        <v>10</v>
      </c>
      <c r="E79" s="43" t="s">
        <v>41</v>
      </c>
      <c r="F79" s="1" t="s">
        <v>168</v>
      </c>
      <c r="G79" s="77">
        <v>469.91176</v>
      </c>
      <c r="H79" s="77">
        <v>562.5</v>
      </c>
      <c r="I79" s="77">
        <v>595.4</v>
      </c>
      <c r="J79" s="58">
        <v>618.8</v>
      </c>
      <c r="K79" s="58">
        <v>643.6</v>
      </c>
    </row>
    <row r="80" spans="1:11" s="17" customFormat="1" ht="47.25">
      <c r="A80" s="42" t="s">
        <v>169</v>
      </c>
      <c r="B80" s="1" t="s">
        <v>6</v>
      </c>
      <c r="C80" s="1" t="s">
        <v>12</v>
      </c>
      <c r="D80" s="1" t="s">
        <v>10</v>
      </c>
      <c r="E80" s="43" t="s">
        <v>41</v>
      </c>
      <c r="F80" s="1" t="s">
        <v>170</v>
      </c>
      <c r="G80" s="77">
        <v>172.09225</v>
      </c>
      <c r="H80" s="77">
        <v>169.9</v>
      </c>
      <c r="I80" s="77">
        <v>179.81</v>
      </c>
      <c r="J80" s="77">
        <v>187</v>
      </c>
      <c r="K80" s="77">
        <v>194.5</v>
      </c>
    </row>
    <row r="81" spans="1:11" s="17" customFormat="1" ht="15.75">
      <c r="A81" s="48" t="s">
        <v>176</v>
      </c>
      <c r="B81" s="1" t="s">
        <v>6</v>
      </c>
      <c r="C81" s="1" t="s">
        <v>12</v>
      </c>
      <c r="D81" s="1" t="s">
        <v>10</v>
      </c>
      <c r="E81" s="43" t="s">
        <v>41</v>
      </c>
      <c r="F81" s="1" t="s">
        <v>177</v>
      </c>
      <c r="G81" s="77">
        <v>85.3522</v>
      </c>
      <c r="H81" s="77">
        <v>138.138</v>
      </c>
      <c r="I81" s="77">
        <v>152</v>
      </c>
      <c r="J81" s="77">
        <v>158</v>
      </c>
      <c r="K81" s="77">
        <v>164.4</v>
      </c>
    </row>
    <row r="82" spans="1:11" s="17" customFormat="1" ht="31.5">
      <c r="A82" s="52" t="s">
        <v>178</v>
      </c>
      <c r="B82" s="39" t="s">
        <v>13</v>
      </c>
      <c r="C82" s="39"/>
      <c r="D82" s="39"/>
      <c r="E82" s="39"/>
      <c r="F82" s="39"/>
      <c r="G82" s="79">
        <f>G83+G89+G96+G216</f>
        <v>181651.89843</v>
      </c>
      <c r="H82" s="79">
        <f>H83+H89+H96+H216</f>
        <v>200096.32590999999</v>
      </c>
      <c r="I82" s="79">
        <f>I83+I89+I96+I216</f>
        <v>191672.1</v>
      </c>
      <c r="J82" s="79">
        <f>J83+J89+J96+J216</f>
        <v>193891.29999999996</v>
      </c>
      <c r="K82" s="79">
        <f>K83+K89+K96+K216</f>
        <v>196594.30000000002</v>
      </c>
    </row>
    <row r="83" spans="1:11" s="17" customFormat="1" ht="17.25" customHeight="1">
      <c r="A83" s="52" t="s">
        <v>179</v>
      </c>
      <c r="B83" s="39" t="s">
        <v>13</v>
      </c>
      <c r="C83" s="39" t="s">
        <v>15</v>
      </c>
      <c r="D83" s="39"/>
      <c r="E83" s="39"/>
      <c r="F83" s="39"/>
      <c r="G83" s="79">
        <f aca="true" t="shared" si="12" ref="G83:H85">G84</f>
        <v>67.48721</v>
      </c>
      <c r="H83" s="79">
        <f t="shared" si="12"/>
        <v>86.4</v>
      </c>
      <c r="I83" s="79">
        <f aca="true" t="shared" si="13" ref="I83:K85">I84</f>
        <v>86.4</v>
      </c>
      <c r="J83" s="79">
        <f t="shared" si="13"/>
        <v>89.7</v>
      </c>
      <c r="K83" s="79">
        <f t="shared" si="13"/>
        <v>93.4</v>
      </c>
    </row>
    <row r="84" spans="1:11" s="17" customFormat="1" ht="33.75" customHeight="1">
      <c r="A84" s="41" t="s">
        <v>180</v>
      </c>
      <c r="B84" s="40" t="s">
        <v>13</v>
      </c>
      <c r="C84" s="40" t="s">
        <v>15</v>
      </c>
      <c r="D84" s="40" t="s">
        <v>23</v>
      </c>
      <c r="E84" s="53"/>
      <c r="F84" s="40"/>
      <c r="G84" s="77">
        <f t="shared" si="12"/>
        <v>67.48721</v>
      </c>
      <c r="H84" s="77">
        <f t="shared" si="12"/>
        <v>86.4</v>
      </c>
      <c r="I84" s="77">
        <f t="shared" si="13"/>
        <v>86.4</v>
      </c>
      <c r="J84" s="77">
        <f t="shared" si="13"/>
        <v>89.7</v>
      </c>
      <c r="K84" s="77">
        <f t="shared" si="13"/>
        <v>93.4</v>
      </c>
    </row>
    <row r="85" spans="1:11" s="17" customFormat="1" ht="47.25">
      <c r="A85" s="42" t="s">
        <v>75</v>
      </c>
      <c r="B85" s="1" t="s">
        <v>13</v>
      </c>
      <c r="C85" s="1" t="s">
        <v>15</v>
      </c>
      <c r="D85" s="1" t="s">
        <v>23</v>
      </c>
      <c r="E85" s="43" t="s">
        <v>181</v>
      </c>
      <c r="F85" s="1"/>
      <c r="G85" s="77">
        <f t="shared" si="12"/>
        <v>67.48721</v>
      </c>
      <c r="H85" s="77">
        <f t="shared" si="12"/>
        <v>86.4</v>
      </c>
      <c r="I85" s="77">
        <f t="shared" si="13"/>
        <v>86.4</v>
      </c>
      <c r="J85" s="77">
        <f>J86</f>
        <v>89.7</v>
      </c>
      <c r="K85" s="77">
        <f>K86</f>
        <v>93.4</v>
      </c>
    </row>
    <row r="86" spans="1:11" s="17" customFormat="1" ht="19.5" customHeight="1">
      <c r="A86" s="42" t="s">
        <v>38</v>
      </c>
      <c r="B86" s="1" t="s">
        <v>13</v>
      </c>
      <c r="C86" s="1" t="s">
        <v>182</v>
      </c>
      <c r="D86" s="1" t="s">
        <v>23</v>
      </c>
      <c r="E86" s="43" t="s">
        <v>74</v>
      </c>
      <c r="F86" s="1"/>
      <c r="G86" s="77">
        <f>G87+G88</f>
        <v>67.48721</v>
      </c>
      <c r="H86" s="77">
        <f>H87+H88</f>
        <v>86.4</v>
      </c>
      <c r="I86" s="77">
        <f>I87+I88</f>
        <v>86.4</v>
      </c>
      <c r="J86" s="77">
        <f>J87+J88</f>
        <v>89.7</v>
      </c>
      <c r="K86" s="77">
        <f>K87+K88</f>
        <v>93.4</v>
      </c>
    </row>
    <row r="87" spans="1:11" s="17" customFormat="1" ht="19.5" customHeight="1">
      <c r="A87" s="42" t="s">
        <v>176</v>
      </c>
      <c r="B87" s="1" t="s">
        <v>13</v>
      </c>
      <c r="C87" s="1" t="s">
        <v>15</v>
      </c>
      <c r="D87" s="1" t="s">
        <v>23</v>
      </c>
      <c r="E87" s="43" t="s">
        <v>74</v>
      </c>
      <c r="F87" s="1" t="s">
        <v>177</v>
      </c>
      <c r="G87" s="77">
        <v>28.79154</v>
      </c>
      <c r="H87" s="77">
        <v>32.4</v>
      </c>
      <c r="I87" s="77">
        <v>32.4</v>
      </c>
      <c r="J87" s="77">
        <v>33.7</v>
      </c>
      <c r="K87" s="77">
        <v>35</v>
      </c>
    </row>
    <row r="88" spans="1:11" s="17" customFormat="1" ht="32.25" customHeight="1">
      <c r="A88" s="42" t="s">
        <v>142</v>
      </c>
      <c r="B88" s="1" t="s">
        <v>13</v>
      </c>
      <c r="C88" s="1" t="s">
        <v>15</v>
      </c>
      <c r="D88" s="1" t="s">
        <v>23</v>
      </c>
      <c r="E88" s="43" t="s">
        <v>74</v>
      </c>
      <c r="F88" s="1" t="s">
        <v>143</v>
      </c>
      <c r="G88" s="77">
        <v>38.69567</v>
      </c>
      <c r="H88" s="77">
        <v>54</v>
      </c>
      <c r="I88" s="77">
        <v>54</v>
      </c>
      <c r="J88" s="77">
        <v>56</v>
      </c>
      <c r="K88" s="77">
        <v>58.4</v>
      </c>
    </row>
    <row r="89" spans="1:11" s="17" customFormat="1" ht="15.75">
      <c r="A89" s="52" t="s">
        <v>126</v>
      </c>
      <c r="B89" s="39" t="s">
        <v>13</v>
      </c>
      <c r="C89" s="39" t="s">
        <v>10</v>
      </c>
      <c r="D89" s="39"/>
      <c r="E89" s="39"/>
      <c r="F89" s="39"/>
      <c r="G89" s="79">
        <f aca="true" t="shared" si="14" ref="G89:H91">G90</f>
        <v>78.97354</v>
      </c>
      <c r="H89" s="79">
        <f t="shared" si="14"/>
        <v>80</v>
      </c>
      <c r="I89" s="79">
        <f aca="true" t="shared" si="15" ref="I89:K91">I90</f>
        <v>80</v>
      </c>
      <c r="J89" s="79">
        <f t="shared" si="15"/>
        <v>83.2</v>
      </c>
      <c r="K89" s="79">
        <f t="shared" si="15"/>
        <v>86.6</v>
      </c>
    </row>
    <row r="90" spans="1:11" s="17" customFormat="1" ht="15.75">
      <c r="A90" s="52" t="s">
        <v>183</v>
      </c>
      <c r="B90" s="39" t="s">
        <v>13</v>
      </c>
      <c r="C90" s="39" t="s">
        <v>10</v>
      </c>
      <c r="D90" s="39" t="s">
        <v>8</v>
      </c>
      <c r="E90" s="39"/>
      <c r="F90" s="39"/>
      <c r="G90" s="79">
        <f t="shared" si="14"/>
        <v>78.97354</v>
      </c>
      <c r="H90" s="79">
        <f t="shared" si="14"/>
        <v>80</v>
      </c>
      <c r="I90" s="79">
        <f t="shared" si="15"/>
        <v>80</v>
      </c>
      <c r="J90" s="79">
        <f t="shared" si="15"/>
        <v>83.2</v>
      </c>
      <c r="K90" s="79">
        <f t="shared" si="15"/>
        <v>86.6</v>
      </c>
    </row>
    <row r="91" spans="1:11" s="17" customFormat="1" ht="31.5">
      <c r="A91" s="42" t="s">
        <v>184</v>
      </c>
      <c r="B91" s="54" t="s">
        <v>13</v>
      </c>
      <c r="C91" s="54" t="s">
        <v>10</v>
      </c>
      <c r="D91" s="54" t="s">
        <v>8</v>
      </c>
      <c r="E91" s="43" t="s">
        <v>185</v>
      </c>
      <c r="F91" s="1"/>
      <c r="G91" s="78">
        <f t="shared" si="14"/>
        <v>78.97354</v>
      </c>
      <c r="H91" s="78">
        <f t="shared" si="14"/>
        <v>80</v>
      </c>
      <c r="I91" s="78">
        <f t="shared" si="15"/>
        <v>80</v>
      </c>
      <c r="J91" s="78">
        <f t="shared" si="15"/>
        <v>83.2</v>
      </c>
      <c r="K91" s="78">
        <f t="shared" si="15"/>
        <v>86.6</v>
      </c>
    </row>
    <row r="92" spans="1:11" s="17" customFormat="1" ht="15.75">
      <c r="A92" s="42" t="s">
        <v>38</v>
      </c>
      <c r="B92" s="1" t="s">
        <v>13</v>
      </c>
      <c r="C92" s="1" t="s">
        <v>10</v>
      </c>
      <c r="D92" s="1" t="s">
        <v>8</v>
      </c>
      <c r="E92" s="43" t="s">
        <v>76</v>
      </c>
      <c r="F92" s="1"/>
      <c r="G92" s="78">
        <f>G93+G95+G94</f>
        <v>78.97354</v>
      </c>
      <c r="H92" s="78">
        <f>H93+H95+H94</f>
        <v>80</v>
      </c>
      <c r="I92" s="78">
        <f>I93+I95+I94</f>
        <v>80</v>
      </c>
      <c r="J92" s="78">
        <f>J93+J95+J94</f>
        <v>83.2</v>
      </c>
      <c r="K92" s="78">
        <f>K93+K95+K94</f>
        <v>86.6</v>
      </c>
    </row>
    <row r="93" spans="1:11" s="17" customFormat="1" ht="15.75">
      <c r="A93" s="42" t="s">
        <v>186</v>
      </c>
      <c r="B93" s="1" t="s">
        <v>13</v>
      </c>
      <c r="C93" s="1" t="s">
        <v>10</v>
      </c>
      <c r="D93" s="1" t="s">
        <v>8</v>
      </c>
      <c r="E93" s="43" t="s">
        <v>76</v>
      </c>
      <c r="F93" s="1" t="s">
        <v>187</v>
      </c>
      <c r="G93" s="77">
        <v>13.47934</v>
      </c>
      <c r="H93" s="77">
        <v>8.19288</v>
      </c>
      <c r="I93" s="58">
        <v>30.7</v>
      </c>
      <c r="J93" s="58">
        <v>31.9</v>
      </c>
      <c r="K93" s="58">
        <v>33.2</v>
      </c>
    </row>
    <row r="94" spans="1:11" s="17" customFormat="1" ht="36" customHeight="1">
      <c r="A94" s="42" t="s">
        <v>188</v>
      </c>
      <c r="B94" s="1" t="s">
        <v>13</v>
      </c>
      <c r="C94" s="1" t="s">
        <v>10</v>
      </c>
      <c r="D94" s="1" t="s">
        <v>8</v>
      </c>
      <c r="E94" s="43" t="s">
        <v>76</v>
      </c>
      <c r="F94" s="1" t="s">
        <v>189</v>
      </c>
      <c r="G94" s="77">
        <v>4.07692</v>
      </c>
      <c r="H94" s="77">
        <v>2.47425</v>
      </c>
      <c r="I94" s="58">
        <v>9.3</v>
      </c>
      <c r="J94" s="58">
        <v>9.7</v>
      </c>
      <c r="K94" s="58">
        <v>10.1</v>
      </c>
    </row>
    <row r="95" spans="1:11" s="17" customFormat="1" ht="15.75">
      <c r="A95" s="42" t="s">
        <v>133</v>
      </c>
      <c r="B95" s="1" t="s">
        <v>13</v>
      </c>
      <c r="C95" s="1" t="s">
        <v>10</v>
      </c>
      <c r="D95" s="1" t="s">
        <v>8</v>
      </c>
      <c r="E95" s="43" t="s">
        <v>76</v>
      </c>
      <c r="F95" s="1" t="s">
        <v>134</v>
      </c>
      <c r="G95" s="77">
        <v>61.41728</v>
      </c>
      <c r="H95" s="77">
        <v>69.33287</v>
      </c>
      <c r="I95" s="58">
        <v>40</v>
      </c>
      <c r="J95" s="58">
        <v>41.6</v>
      </c>
      <c r="K95" s="58">
        <v>43.3</v>
      </c>
    </row>
    <row r="96" spans="1:11" s="17" customFormat="1" ht="15.75">
      <c r="A96" s="41" t="s">
        <v>135</v>
      </c>
      <c r="B96" s="40" t="s">
        <v>13</v>
      </c>
      <c r="C96" s="40" t="s">
        <v>11</v>
      </c>
      <c r="D96" s="40"/>
      <c r="E96" s="40"/>
      <c r="F96" s="40"/>
      <c r="G96" s="76">
        <f>G97+G116+G177+G188+G169</f>
        <v>175890.03768</v>
      </c>
      <c r="H96" s="76">
        <f>H97+H116+H177+H188+H169</f>
        <v>193873.92591</v>
      </c>
      <c r="I96" s="76">
        <f>I97+I116+I177+I188+I169</f>
        <v>185393.7</v>
      </c>
      <c r="J96" s="76">
        <f>J97+J116+J177+J188+J169</f>
        <v>187606.39999999997</v>
      </c>
      <c r="K96" s="76">
        <f>K97+K116+K177+K188+K169</f>
        <v>190302.30000000002</v>
      </c>
    </row>
    <row r="97" spans="1:11" s="17" customFormat="1" ht="15.75">
      <c r="A97" s="55" t="s">
        <v>190</v>
      </c>
      <c r="B97" s="40" t="s">
        <v>13</v>
      </c>
      <c r="C97" s="40" t="s">
        <v>11</v>
      </c>
      <c r="D97" s="40" t="s">
        <v>8</v>
      </c>
      <c r="E97" s="40"/>
      <c r="F97" s="40"/>
      <c r="G97" s="77">
        <f>G98+G110</f>
        <v>44735.57437</v>
      </c>
      <c r="H97" s="77">
        <f>H98+H110</f>
        <v>50399.29</v>
      </c>
      <c r="I97" s="77">
        <f>I98+I110</f>
        <v>45874.67</v>
      </c>
      <c r="J97" s="77">
        <f>J98+J110</f>
        <v>46800.600000000006</v>
      </c>
      <c r="K97" s="77">
        <f>K98+K110</f>
        <v>47763.600000000006</v>
      </c>
    </row>
    <row r="98" spans="1:11" s="17" customFormat="1" ht="31.5">
      <c r="A98" s="50" t="s">
        <v>191</v>
      </c>
      <c r="B98" s="1" t="s">
        <v>13</v>
      </c>
      <c r="C98" s="1" t="s">
        <v>11</v>
      </c>
      <c r="D98" s="1" t="s">
        <v>8</v>
      </c>
      <c r="E98" s="56" t="s">
        <v>192</v>
      </c>
      <c r="F98" s="1"/>
      <c r="G98" s="77">
        <f>G99</f>
        <v>36966.374370000005</v>
      </c>
      <c r="H98" s="77">
        <f>H99</f>
        <v>44685.79</v>
      </c>
      <c r="I98" s="77">
        <f>I99</f>
        <v>41306.67</v>
      </c>
      <c r="J98" s="77">
        <f>J99</f>
        <v>42232.600000000006</v>
      </c>
      <c r="K98" s="77">
        <f>K99</f>
        <v>43195.600000000006</v>
      </c>
    </row>
    <row r="99" spans="1:11" s="17" customFormat="1" ht="53.25" customHeight="1">
      <c r="A99" s="42" t="s">
        <v>42</v>
      </c>
      <c r="B99" s="1" t="s">
        <v>13</v>
      </c>
      <c r="C99" s="1" t="s">
        <v>11</v>
      </c>
      <c r="D99" s="1" t="s">
        <v>8</v>
      </c>
      <c r="E99" s="43" t="s">
        <v>193</v>
      </c>
      <c r="F99" s="1"/>
      <c r="G99" s="77">
        <f>G100+G105</f>
        <v>36966.374370000005</v>
      </c>
      <c r="H99" s="77">
        <f>H100+H105</f>
        <v>44685.79</v>
      </c>
      <c r="I99" s="77">
        <f>I100+I105</f>
        <v>41306.67</v>
      </c>
      <c r="J99" s="77">
        <f>J100+J105</f>
        <v>42232.600000000006</v>
      </c>
      <c r="K99" s="77">
        <f>K100+K105</f>
        <v>43195.600000000006</v>
      </c>
    </row>
    <row r="100" spans="1:11" s="17" customFormat="1" ht="15.75">
      <c r="A100" s="42" t="s">
        <v>38</v>
      </c>
      <c r="B100" s="1" t="s">
        <v>13</v>
      </c>
      <c r="C100" s="1" t="s">
        <v>11</v>
      </c>
      <c r="D100" s="1" t="s">
        <v>8</v>
      </c>
      <c r="E100" s="43" t="s">
        <v>43</v>
      </c>
      <c r="F100" s="40"/>
      <c r="G100" s="77">
        <f>G101+G104+G102+G103</f>
        <v>19344.37437</v>
      </c>
      <c r="H100" s="77">
        <f>H101+H104+H102+H103</f>
        <v>25367.79</v>
      </c>
      <c r="I100" s="77">
        <f>I101+I104+I102+I103</f>
        <v>23150.67</v>
      </c>
      <c r="J100" s="77">
        <f>J101+J104+J102+J103</f>
        <v>24076.600000000002</v>
      </c>
      <c r="K100" s="77">
        <f>K101+K104+K102+K103</f>
        <v>25039.600000000002</v>
      </c>
    </row>
    <row r="101" spans="1:11" s="17" customFormat="1" ht="15.75">
      <c r="A101" s="42" t="s">
        <v>186</v>
      </c>
      <c r="B101" s="1" t="s">
        <v>13</v>
      </c>
      <c r="C101" s="1" t="s">
        <v>11</v>
      </c>
      <c r="D101" s="1" t="s">
        <v>8</v>
      </c>
      <c r="E101" s="43" t="s">
        <v>43</v>
      </c>
      <c r="F101" s="1" t="s">
        <v>187</v>
      </c>
      <c r="G101" s="77">
        <v>4948.05378</v>
      </c>
      <c r="H101" s="77">
        <v>5837.6</v>
      </c>
      <c r="I101" s="77">
        <v>4660.32</v>
      </c>
      <c r="J101" s="58">
        <v>4846.7</v>
      </c>
      <c r="K101" s="58">
        <v>5040.6</v>
      </c>
    </row>
    <row r="102" spans="1:11" s="17" customFormat="1" ht="36" customHeight="1">
      <c r="A102" s="42" t="s">
        <v>188</v>
      </c>
      <c r="B102" s="1" t="s">
        <v>13</v>
      </c>
      <c r="C102" s="1" t="s">
        <v>11</v>
      </c>
      <c r="D102" s="1" t="s">
        <v>8</v>
      </c>
      <c r="E102" s="43" t="s">
        <v>43</v>
      </c>
      <c r="F102" s="1" t="s">
        <v>189</v>
      </c>
      <c r="G102" s="77">
        <v>2048.265</v>
      </c>
      <c r="H102" s="77">
        <v>1762.83</v>
      </c>
      <c r="I102" s="77">
        <v>1407.42</v>
      </c>
      <c r="J102" s="58">
        <v>1463.7</v>
      </c>
      <c r="K102" s="58">
        <v>1522.2</v>
      </c>
    </row>
    <row r="103" spans="1:11" s="17" customFormat="1" ht="14.25" customHeight="1">
      <c r="A103" s="42" t="s">
        <v>176</v>
      </c>
      <c r="B103" s="1" t="s">
        <v>13</v>
      </c>
      <c r="C103" s="1" t="s">
        <v>11</v>
      </c>
      <c r="D103" s="1" t="s">
        <v>8</v>
      </c>
      <c r="E103" s="43" t="s">
        <v>43</v>
      </c>
      <c r="F103" s="1" t="s">
        <v>177</v>
      </c>
      <c r="G103" s="77">
        <v>1149.92181</v>
      </c>
      <c r="H103" s="77">
        <v>800</v>
      </c>
      <c r="I103" s="77">
        <v>1356.92</v>
      </c>
      <c r="J103" s="58">
        <v>1411.2</v>
      </c>
      <c r="K103" s="58">
        <v>1467.6</v>
      </c>
    </row>
    <row r="104" spans="1:11" s="17" customFormat="1" ht="33" customHeight="1">
      <c r="A104" s="42" t="s">
        <v>142</v>
      </c>
      <c r="B104" s="1" t="s">
        <v>13</v>
      </c>
      <c r="C104" s="1" t="s">
        <v>11</v>
      </c>
      <c r="D104" s="1" t="s">
        <v>8</v>
      </c>
      <c r="E104" s="43" t="s">
        <v>43</v>
      </c>
      <c r="F104" s="1" t="s">
        <v>143</v>
      </c>
      <c r="G104" s="77">
        <v>11198.13378</v>
      </c>
      <c r="H104" s="77">
        <v>16967.36</v>
      </c>
      <c r="I104" s="77">
        <v>15726.01</v>
      </c>
      <c r="J104" s="58">
        <v>16355</v>
      </c>
      <c r="K104" s="58">
        <v>17009.2</v>
      </c>
    </row>
    <row r="105" spans="1:11" s="17" customFormat="1" ht="48.75" customHeight="1">
      <c r="A105" s="48" t="s">
        <v>194</v>
      </c>
      <c r="B105" s="1" t="s">
        <v>13</v>
      </c>
      <c r="C105" s="1" t="s">
        <v>11</v>
      </c>
      <c r="D105" s="1" t="s">
        <v>8</v>
      </c>
      <c r="E105" s="43" t="s">
        <v>44</v>
      </c>
      <c r="F105" s="1"/>
      <c r="G105" s="78">
        <f>G106+G108+G109+G107</f>
        <v>17622</v>
      </c>
      <c r="H105" s="78">
        <f>H106+H108+H109+H107</f>
        <v>19318</v>
      </c>
      <c r="I105" s="78">
        <f>I106+I108+I109+I107</f>
        <v>18156</v>
      </c>
      <c r="J105" s="78">
        <f>J106+J108+J109+J107</f>
        <v>18156</v>
      </c>
      <c r="K105" s="78">
        <f>K106+K108+K109+K107</f>
        <v>18156</v>
      </c>
    </row>
    <row r="106" spans="1:11" s="17" customFormat="1" ht="15.75">
      <c r="A106" s="42" t="s">
        <v>186</v>
      </c>
      <c r="B106" s="1" t="s">
        <v>13</v>
      </c>
      <c r="C106" s="1" t="s">
        <v>11</v>
      </c>
      <c r="D106" s="1" t="s">
        <v>8</v>
      </c>
      <c r="E106" s="43" t="s">
        <v>44</v>
      </c>
      <c r="F106" s="57" t="s">
        <v>187</v>
      </c>
      <c r="G106" s="77">
        <v>3966.33966</v>
      </c>
      <c r="H106" s="78">
        <v>5008.098</v>
      </c>
      <c r="I106" s="77">
        <v>3551</v>
      </c>
      <c r="J106" s="77">
        <v>3551</v>
      </c>
      <c r="K106" s="77">
        <v>3551</v>
      </c>
    </row>
    <row r="107" spans="1:11" s="17" customFormat="1" ht="30.75" customHeight="1">
      <c r="A107" s="42" t="s">
        <v>188</v>
      </c>
      <c r="B107" s="1" t="s">
        <v>13</v>
      </c>
      <c r="C107" s="1" t="s">
        <v>11</v>
      </c>
      <c r="D107" s="1" t="s">
        <v>8</v>
      </c>
      <c r="E107" s="43" t="s">
        <v>44</v>
      </c>
      <c r="F107" s="57" t="s">
        <v>189</v>
      </c>
      <c r="G107" s="77">
        <v>1204.11193</v>
      </c>
      <c r="H107" s="78">
        <v>1838.34</v>
      </c>
      <c r="I107" s="77">
        <v>1072.4</v>
      </c>
      <c r="J107" s="77">
        <v>1072.4</v>
      </c>
      <c r="K107" s="77">
        <v>1072.4</v>
      </c>
    </row>
    <row r="108" spans="1:11" s="17" customFormat="1" ht="15.75">
      <c r="A108" s="48" t="s">
        <v>176</v>
      </c>
      <c r="B108" s="1" t="s">
        <v>13</v>
      </c>
      <c r="C108" s="1" t="s">
        <v>11</v>
      </c>
      <c r="D108" s="1" t="s">
        <v>8</v>
      </c>
      <c r="E108" s="43" t="s">
        <v>44</v>
      </c>
      <c r="F108" s="1" t="s">
        <v>177</v>
      </c>
      <c r="G108" s="77">
        <v>176.38786</v>
      </c>
      <c r="H108" s="78">
        <v>171.5642</v>
      </c>
      <c r="I108" s="77">
        <v>117.6</v>
      </c>
      <c r="J108" s="77">
        <v>117.6</v>
      </c>
      <c r="K108" s="77">
        <v>117.6</v>
      </c>
    </row>
    <row r="109" spans="1:11" s="17" customFormat="1" ht="47.25">
      <c r="A109" s="42" t="s">
        <v>142</v>
      </c>
      <c r="B109" s="1" t="s">
        <v>13</v>
      </c>
      <c r="C109" s="1" t="s">
        <v>11</v>
      </c>
      <c r="D109" s="1" t="s">
        <v>8</v>
      </c>
      <c r="E109" s="43" t="s">
        <v>44</v>
      </c>
      <c r="F109" s="1" t="s">
        <v>143</v>
      </c>
      <c r="G109" s="77">
        <v>12275.16055</v>
      </c>
      <c r="H109" s="78">
        <v>12299.9978</v>
      </c>
      <c r="I109" s="77">
        <v>13415</v>
      </c>
      <c r="J109" s="77">
        <v>13415</v>
      </c>
      <c r="K109" s="77">
        <v>13415</v>
      </c>
    </row>
    <row r="110" spans="1:11" s="17" customFormat="1" ht="63">
      <c r="A110" s="42" t="s">
        <v>148</v>
      </c>
      <c r="B110" s="1" t="s">
        <v>13</v>
      </c>
      <c r="C110" s="1" t="s">
        <v>11</v>
      </c>
      <c r="D110" s="1" t="s">
        <v>8</v>
      </c>
      <c r="E110" s="1" t="s">
        <v>129</v>
      </c>
      <c r="F110" s="1"/>
      <c r="G110" s="78">
        <f>G111</f>
        <v>7769.2</v>
      </c>
      <c r="H110" s="78">
        <f>H111</f>
        <v>5713.5</v>
      </c>
      <c r="I110" s="78">
        <f aca="true" t="shared" si="16" ref="I110:K111">I111</f>
        <v>4568</v>
      </c>
      <c r="J110" s="78">
        <f t="shared" si="16"/>
        <v>4568</v>
      </c>
      <c r="K110" s="78">
        <f t="shared" si="16"/>
        <v>4568</v>
      </c>
    </row>
    <row r="111" spans="1:11" s="17" customFormat="1" ht="94.5">
      <c r="A111" s="42" t="s">
        <v>149</v>
      </c>
      <c r="B111" s="1" t="s">
        <v>13</v>
      </c>
      <c r="C111" s="1" t="s">
        <v>11</v>
      </c>
      <c r="D111" s="1" t="s">
        <v>8</v>
      </c>
      <c r="E111" s="1" t="s">
        <v>131</v>
      </c>
      <c r="F111" s="1"/>
      <c r="G111" s="78">
        <f>G112</f>
        <v>7769.2</v>
      </c>
      <c r="H111" s="78">
        <f>H112</f>
        <v>5713.5</v>
      </c>
      <c r="I111" s="78">
        <f t="shared" si="16"/>
        <v>4568</v>
      </c>
      <c r="J111" s="78">
        <f t="shared" si="16"/>
        <v>4568</v>
      </c>
      <c r="K111" s="78">
        <f t="shared" si="16"/>
        <v>4568</v>
      </c>
    </row>
    <row r="112" spans="1:11" s="17" customFormat="1" ht="31.5">
      <c r="A112" s="42" t="s">
        <v>150</v>
      </c>
      <c r="B112" s="1" t="s">
        <v>13</v>
      </c>
      <c r="C112" s="1" t="s">
        <v>11</v>
      </c>
      <c r="D112" s="1" t="s">
        <v>8</v>
      </c>
      <c r="E112" s="1" t="s">
        <v>151</v>
      </c>
      <c r="F112" s="1"/>
      <c r="G112" s="78">
        <f>G113+G114+G115</f>
        <v>7769.2</v>
      </c>
      <c r="H112" s="78">
        <f>H113+H114+H115</f>
        <v>5713.5</v>
      </c>
      <c r="I112" s="78">
        <f>I113+I114+I115</f>
        <v>4568</v>
      </c>
      <c r="J112" s="78">
        <f>J113+J114+J115</f>
        <v>4568</v>
      </c>
      <c r="K112" s="78">
        <f>K113+K114+K115</f>
        <v>4568</v>
      </c>
    </row>
    <row r="113" spans="1:11" s="17" customFormat="1" ht="15.75">
      <c r="A113" s="42" t="s">
        <v>186</v>
      </c>
      <c r="B113" s="1" t="s">
        <v>13</v>
      </c>
      <c r="C113" s="1" t="s">
        <v>11</v>
      </c>
      <c r="D113" s="1" t="s">
        <v>8</v>
      </c>
      <c r="E113" s="1" t="s">
        <v>152</v>
      </c>
      <c r="F113" s="1" t="s">
        <v>187</v>
      </c>
      <c r="G113" s="77">
        <v>2200</v>
      </c>
      <c r="H113" s="78">
        <v>1917</v>
      </c>
      <c r="I113" s="58">
        <v>1156.1</v>
      </c>
      <c r="J113" s="58">
        <v>1156.1</v>
      </c>
      <c r="K113" s="58">
        <v>1156.1</v>
      </c>
    </row>
    <row r="114" spans="1:11" s="17" customFormat="1" ht="34.5" customHeight="1">
      <c r="A114" s="42" t="s">
        <v>188</v>
      </c>
      <c r="B114" s="1" t="s">
        <v>13</v>
      </c>
      <c r="C114" s="1" t="s">
        <v>11</v>
      </c>
      <c r="D114" s="1" t="s">
        <v>8</v>
      </c>
      <c r="E114" s="1" t="s">
        <v>152</v>
      </c>
      <c r="F114" s="1" t="s">
        <v>189</v>
      </c>
      <c r="G114" s="77">
        <v>664.2</v>
      </c>
      <c r="H114" s="78">
        <v>579</v>
      </c>
      <c r="I114" s="58">
        <v>349.9</v>
      </c>
      <c r="J114" s="58">
        <v>349.9</v>
      </c>
      <c r="K114" s="58">
        <v>349.9</v>
      </c>
    </row>
    <row r="115" spans="1:11" s="17" customFormat="1" ht="47.25">
      <c r="A115" s="42" t="s">
        <v>142</v>
      </c>
      <c r="B115" s="1" t="s">
        <v>13</v>
      </c>
      <c r="C115" s="1" t="s">
        <v>11</v>
      </c>
      <c r="D115" s="1" t="s">
        <v>8</v>
      </c>
      <c r="E115" s="1" t="s">
        <v>152</v>
      </c>
      <c r="F115" s="1" t="s">
        <v>143</v>
      </c>
      <c r="G115" s="77">
        <v>4905</v>
      </c>
      <c r="H115" s="78">
        <v>3217.5</v>
      </c>
      <c r="I115" s="77">
        <v>3062</v>
      </c>
      <c r="J115" s="77">
        <v>3062</v>
      </c>
      <c r="K115" s="77">
        <v>3062</v>
      </c>
    </row>
    <row r="116" spans="1:11" s="17" customFormat="1" ht="15.75">
      <c r="A116" s="46" t="s">
        <v>195</v>
      </c>
      <c r="B116" s="40" t="s">
        <v>13</v>
      </c>
      <c r="C116" s="40" t="s">
        <v>11</v>
      </c>
      <c r="D116" s="40" t="s">
        <v>9</v>
      </c>
      <c r="E116" s="1"/>
      <c r="F116" s="1"/>
      <c r="G116" s="76">
        <f>G117+G129+G138+G163+G132+G125</f>
        <v>117626.62768</v>
      </c>
      <c r="H116" s="76">
        <f>H117+H129+H138+H163+H132+H125</f>
        <v>130714.44122000001</v>
      </c>
      <c r="I116" s="76">
        <f>I117+I129+I138+I163+I132+I125</f>
        <v>126079.01000000001</v>
      </c>
      <c r="J116" s="76">
        <f>J117+J129+J138+J163+J132+J125</f>
        <v>126900.2</v>
      </c>
      <c r="K116" s="76">
        <f>K117+K129+K138+K163+K132+K125</f>
        <v>128148.8</v>
      </c>
    </row>
    <row r="117" spans="1:11" s="17" customFormat="1" ht="47.25">
      <c r="A117" s="42" t="s">
        <v>137</v>
      </c>
      <c r="B117" s="1" t="s">
        <v>13</v>
      </c>
      <c r="C117" s="1" t="s">
        <v>11</v>
      </c>
      <c r="D117" s="1" t="s">
        <v>9</v>
      </c>
      <c r="E117" s="43" t="s">
        <v>138</v>
      </c>
      <c r="F117" s="1"/>
      <c r="G117" s="77">
        <f>G118</f>
        <v>6871.825</v>
      </c>
      <c r="H117" s="77">
        <f>H118</f>
        <v>6921.95862</v>
      </c>
      <c r="I117" s="77">
        <f>I118</f>
        <v>6295</v>
      </c>
      <c r="J117" s="77">
        <f>J118</f>
        <v>6295</v>
      </c>
      <c r="K117" s="77">
        <f>K118</f>
        <v>6295</v>
      </c>
    </row>
    <row r="118" spans="1:11" s="17" customFormat="1" ht="78.75">
      <c r="A118" s="42" t="s">
        <v>139</v>
      </c>
      <c r="B118" s="1" t="s">
        <v>13</v>
      </c>
      <c r="C118" s="1" t="s">
        <v>11</v>
      </c>
      <c r="D118" s="1" t="s">
        <v>9</v>
      </c>
      <c r="E118" s="43" t="s">
        <v>140</v>
      </c>
      <c r="F118" s="1"/>
      <c r="G118" s="77">
        <f>G119+G122</f>
        <v>6871.825</v>
      </c>
      <c r="H118" s="77">
        <f>H119+H122</f>
        <v>6921.95862</v>
      </c>
      <c r="I118" s="77">
        <f>I119+I122</f>
        <v>6295</v>
      </c>
      <c r="J118" s="77">
        <f>J119+J122</f>
        <v>6295</v>
      </c>
      <c r="K118" s="77">
        <f>K119+K122</f>
        <v>6295</v>
      </c>
    </row>
    <row r="119" spans="1:11" s="17" customFormat="1" ht="31.5">
      <c r="A119" s="42" t="s">
        <v>141</v>
      </c>
      <c r="B119" s="1" t="s">
        <v>13</v>
      </c>
      <c r="C119" s="1" t="s">
        <v>11</v>
      </c>
      <c r="D119" s="1" t="s">
        <v>9</v>
      </c>
      <c r="E119" s="43" t="s">
        <v>90</v>
      </c>
      <c r="F119" s="1"/>
      <c r="G119" s="77">
        <f>G120+G121</f>
        <v>6247.075</v>
      </c>
      <c r="H119" s="77">
        <f>H120+H121</f>
        <v>6908</v>
      </c>
      <c r="I119" s="77">
        <f>I120+I121</f>
        <v>6295</v>
      </c>
      <c r="J119" s="77">
        <f>J120+J121</f>
        <v>6295</v>
      </c>
      <c r="K119" s="77">
        <f>K120+K121</f>
        <v>6295</v>
      </c>
    </row>
    <row r="120" spans="1:11" s="17" customFormat="1" ht="15.75">
      <c r="A120" s="48" t="s">
        <v>176</v>
      </c>
      <c r="B120" s="1" t="s">
        <v>13</v>
      </c>
      <c r="C120" s="1" t="s">
        <v>11</v>
      </c>
      <c r="D120" s="1" t="s">
        <v>9</v>
      </c>
      <c r="E120" s="43" t="s">
        <v>90</v>
      </c>
      <c r="F120" s="1" t="s">
        <v>177</v>
      </c>
      <c r="G120" s="77">
        <v>2956.825</v>
      </c>
      <c r="H120" s="77">
        <v>2560</v>
      </c>
      <c r="I120" s="77">
        <v>2535</v>
      </c>
      <c r="J120" s="77">
        <v>2535</v>
      </c>
      <c r="K120" s="77">
        <v>2535</v>
      </c>
    </row>
    <row r="121" spans="1:11" s="17" customFormat="1" ht="47.25">
      <c r="A121" s="42" t="s">
        <v>142</v>
      </c>
      <c r="B121" s="1" t="s">
        <v>13</v>
      </c>
      <c r="C121" s="1" t="s">
        <v>11</v>
      </c>
      <c r="D121" s="1" t="s">
        <v>9</v>
      </c>
      <c r="E121" s="43" t="s">
        <v>90</v>
      </c>
      <c r="F121" s="1" t="s">
        <v>143</v>
      </c>
      <c r="G121" s="77">
        <v>3290.25</v>
      </c>
      <c r="H121" s="77">
        <v>4348</v>
      </c>
      <c r="I121" s="77">
        <v>3760</v>
      </c>
      <c r="J121" s="77">
        <v>3760</v>
      </c>
      <c r="K121" s="77">
        <v>3760</v>
      </c>
    </row>
    <row r="122" spans="1:11" s="17" customFormat="1" ht="47.25">
      <c r="A122" s="42" t="s">
        <v>332</v>
      </c>
      <c r="B122" s="1" t="s">
        <v>13</v>
      </c>
      <c r="C122" s="1" t="s">
        <v>11</v>
      </c>
      <c r="D122" s="1" t="s">
        <v>9</v>
      </c>
      <c r="E122" s="43" t="s">
        <v>333</v>
      </c>
      <c r="F122" s="1"/>
      <c r="G122" s="77">
        <f>G123+G124</f>
        <v>624.75</v>
      </c>
      <c r="H122" s="77">
        <f>H123+H124</f>
        <v>13.95862</v>
      </c>
      <c r="I122" s="77">
        <f>I123+I124</f>
        <v>0</v>
      </c>
      <c r="J122" s="77">
        <f>J123+J124</f>
        <v>0</v>
      </c>
      <c r="K122" s="77">
        <f>K123+K124</f>
        <v>0</v>
      </c>
    </row>
    <row r="123" spans="1:11" s="17" customFormat="1" ht="15.75">
      <c r="A123" s="42" t="s">
        <v>176</v>
      </c>
      <c r="B123" s="1" t="s">
        <v>13</v>
      </c>
      <c r="C123" s="1" t="s">
        <v>11</v>
      </c>
      <c r="D123" s="1" t="s">
        <v>9</v>
      </c>
      <c r="E123" s="43" t="s">
        <v>333</v>
      </c>
      <c r="F123" s="1" t="s">
        <v>177</v>
      </c>
      <c r="G123" s="77">
        <v>460</v>
      </c>
      <c r="H123" s="77">
        <v>5.4184</v>
      </c>
      <c r="I123" s="77">
        <v>0</v>
      </c>
      <c r="J123" s="77">
        <v>0</v>
      </c>
      <c r="K123" s="77">
        <v>0</v>
      </c>
    </row>
    <row r="124" spans="1:11" s="17" customFormat="1" ht="42.75" customHeight="1">
      <c r="A124" s="42" t="s">
        <v>142</v>
      </c>
      <c r="B124" s="1" t="s">
        <v>13</v>
      </c>
      <c r="C124" s="1" t="s">
        <v>11</v>
      </c>
      <c r="D124" s="1" t="s">
        <v>9</v>
      </c>
      <c r="E124" s="43" t="s">
        <v>333</v>
      </c>
      <c r="F124" s="1" t="s">
        <v>143</v>
      </c>
      <c r="G124" s="77">
        <v>164.75</v>
      </c>
      <c r="H124" s="77">
        <v>8.54022</v>
      </c>
      <c r="I124" s="77">
        <v>0</v>
      </c>
      <c r="J124" s="77">
        <v>0</v>
      </c>
      <c r="K124" s="77">
        <v>0</v>
      </c>
    </row>
    <row r="125" spans="1:11" s="17" customFormat="1" ht="15.75">
      <c r="A125" s="42" t="s">
        <v>383</v>
      </c>
      <c r="B125" s="1" t="s">
        <v>13</v>
      </c>
      <c r="C125" s="1" t="s">
        <v>11</v>
      </c>
      <c r="D125" s="1" t="s">
        <v>9</v>
      </c>
      <c r="E125" s="43" t="s">
        <v>384</v>
      </c>
      <c r="F125" s="1"/>
      <c r="G125" s="77">
        <f>G126</f>
        <v>328.484</v>
      </c>
      <c r="H125" s="77">
        <f aca="true" t="shared" si="17" ref="H125:K127">H126</f>
        <v>0</v>
      </c>
      <c r="I125" s="77">
        <f t="shared" si="17"/>
        <v>0</v>
      </c>
      <c r="J125" s="77">
        <f t="shared" si="17"/>
        <v>0</v>
      </c>
      <c r="K125" s="77">
        <f t="shared" si="17"/>
        <v>0</v>
      </c>
    </row>
    <row r="126" spans="1:11" s="17" customFormat="1" ht="31.5">
      <c r="A126" s="42" t="s">
        <v>385</v>
      </c>
      <c r="B126" s="1" t="s">
        <v>13</v>
      </c>
      <c r="C126" s="1" t="s">
        <v>11</v>
      </c>
      <c r="D126" s="1" t="s">
        <v>9</v>
      </c>
      <c r="E126" s="43" t="s">
        <v>386</v>
      </c>
      <c r="F126" s="1"/>
      <c r="G126" s="77">
        <f>G127</f>
        <v>328.484</v>
      </c>
      <c r="H126" s="77">
        <f t="shared" si="17"/>
        <v>0</v>
      </c>
      <c r="I126" s="77">
        <f t="shared" si="17"/>
        <v>0</v>
      </c>
      <c r="J126" s="77">
        <f t="shared" si="17"/>
        <v>0</v>
      </c>
      <c r="K126" s="77">
        <f t="shared" si="17"/>
        <v>0</v>
      </c>
    </row>
    <row r="127" spans="1:11" s="17" customFormat="1" ht="15.75">
      <c r="A127" s="42" t="s">
        <v>38</v>
      </c>
      <c r="B127" s="1" t="s">
        <v>13</v>
      </c>
      <c r="C127" s="1" t="s">
        <v>11</v>
      </c>
      <c r="D127" s="1" t="s">
        <v>9</v>
      </c>
      <c r="E127" s="43" t="s">
        <v>387</v>
      </c>
      <c r="F127" s="1"/>
      <c r="G127" s="77">
        <f>G128</f>
        <v>328.484</v>
      </c>
      <c r="H127" s="77">
        <f t="shared" si="17"/>
        <v>0</v>
      </c>
      <c r="I127" s="77">
        <f t="shared" si="17"/>
        <v>0</v>
      </c>
      <c r="J127" s="77">
        <f t="shared" si="17"/>
        <v>0</v>
      </c>
      <c r="K127" s="77">
        <f t="shared" si="17"/>
        <v>0</v>
      </c>
    </row>
    <row r="128" spans="1:11" s="17" customFormat="1" ht="15.75">
      <c r="A128" s="42" t="s">
        <v>133</v>
      </c>
      <c r="B128" s="1" t="s">
        <v>13</v>
      </c>
      <c r="C128" s="1" t="s">
        <v>11</v>
      </c>
      <c r="D128" s="1" t="s">
        <v>9</v>
      </c>
      <c r="E128" s="43" t="s">
        <v>387</v>
      </c>
      <c r="F128" s="1" t="s">
        <v>134</v>
      </c>
      <c r="G128" s="77">
        <v>328.484</v>
      </c>
      <c r="H128" s="77">
        <v>0</v>
      </c>
      <c r="I128" s="77">
        <v>0</v>
      </c>
      <c r="J128" s="77">
        <v>0</v>
      </c>
      <c r="K128" s="77">
        <v>0</v>
      </c>
    </row>
    <row r="129" spans="1:11" s="17" customFormat="1" ht="47.25">
      <c r="A129" s="42" t="s">
        <v>196</v>
      </c>
      <c r="B129" s="1" t="s">
        <v>13</v>
      </c>
      <c r="C129" s="1" t="s">
        <v>11</v>
      </c>
      <c r="D129" s="1" t="s">
        <v>9</v>
      </c>
      <c r="E129" s="43" t="s">
        <v>197</v>
      </c>
      <c r="F129" s="1"/>
      <c r="G129" s="78">
        <f>G130+G131</f>
        <v>0</v>
      </c>
      <c r="H129" s="78">
        <f>H130+H131</f>
        <v>59.25</v>
      </c>
      <c r="I129" s="78">
        <f>I130+I131</f>
        <v>156</v>
      </c>
      <c r="J129" s="78">
        <f>J130+J131</f>
        <v>162.20000000000002</v>
      </c>
      <c r="K129" s="78">
        <f>K130+K131</f>
        <v>168.60000000000002</v>
      </c>
    </row>
    <row r="130" spans="1:11" s="17" customFormat="1" ht="15.75">
      <c r="A130" s="42" t="s">
        <v>176</v>
      </c>
      <c r="B130" s="1" t="s">
        <v>13</v>
      </c>
      <c r="C130" s="1" t="s">
        <v>11</v>
      </c>
      <c r="D130" s="1" t="s">
        <v>9</v>
      </c>
      <c r="E130" s="43" t="s">
        <v>77</v>
      </c>
      <c r="F130" s="1" t="s">
        <v>177</v>
      </c>
      <c r="G130" s="77">
        <v>0</v>
      </c>
      <c r="H130" s="78">
        <v>14.694</v>
      </c>
      <c r="I130" s="58">
        <v>31.2</v>
      </c>
      <c r="J130" s="58">
        <v>32.4</v>
      </c>
      <c r="K130" s="58">
        <v>33.7</v>
      </c>
    </row>
    <row r="131" spans="1:11" s="17" customFormat="1" ht="47.25">
      <c r="A131" s="42" t="s">
        <v>142</v>
      </c>
      <c r="B131" s="1" t="s">
        <v>13</v>
      </c>
      <c r="C131" s="1" t="s">
        <v>11</v>
      </c>
      <c r="D131" s="1" t="s">
        <v>9</v>
      </c>
      <c r="E131" s="43" t="s">
        <v>77</v>
      </c>
      <c r="F131" s="1" t="s">
        <v>143</v>
      </c>
      <c r="G131" s="77">
        <v>0</v>
      </c>
      <c r="H131" s="78">
        <v>44.556</v>
      </c>
      <c r="I131" s="58">
        <v>124.8</v>
      </c>
      <c r="J131" s="58">
        <v>129.8</v>
      </c>
      <c r="K131" s="58">
        <v>134.9</v>
      </c>
    </row>
    <row r="132" spans="1:11" s="17" customFormat="1" ht="48" customHeight="1">
      <c r="A132" s="42" t="s">
        <v>356</v>
      </c>
      <c r="B132" s="1" t="s">
        <v>13</v>
      </c>
      <c r="C132" s="1" t="s">
        <v>11</v>
      </c>
      <c r="D132" s="1" t="s">
        <v>9</v>
      </c>
      <c r="E132" s="43" t="s">
        <v>357</v>
      </c>
      <c r="F132" s="1"/>
      <c r="G132" s="78">
        <f>G133+G135</f>
        <v>0</v>
      </c>
      <c r="H132" s="78">
        <f>H133+H135</f>
        <v>1511.1599999999999</v>
      </c>
      <c r="I132" s="78">
        <f>I133+I135</f>
        <v>0</v>
      </c>
      <c r="J132" s="78">
        <f>J133+J135</f>
        <v>0</v>
      </c>
      <c r="K132" s="78">
        <f>K133+K135</f>
        <v>0</v>
      </c>
    </row>
    <row r="133" spans="1:11" s="17" customFormat="1" ht="15.75">
      <c r="A133" s="42" t="s">
        <v>358</v>
      </c>
      <c r="B133" s="1" t="s">
        <v>13</v>
      </c>
      <c r="C133" s="1" t="s">
        <v>11</v>
      </c>
      <c r="D133" s="1" t="s">
        <v>9</v>
      </c>
      <c r="E133" s="43" t="s">
        <v>359</v>
      </c>
      <c r="F133" s="1"/>
      <c r="G133" s="78">
        <f>G134</f>
        <v>0</v>
      </c>
      <c r="H133" s="78">
        <f>H134</f>
        <v>1435.6</v>
      </c>
      <c r="I133" s="78">
        <f>I134</f>
        <v>0</v>
      </c>
      <c r="J133" s="78">
        <f>J134</f>
        <v>0</v>
      </c>
      <c r="K133" s="78">
        <f>K134</f>
        <v>0</v>
      </c>
    </row>
    <row r="134" spans="1:9" s="17" customFormat="1" ht="16.5" customHeight="1">
      <c r="A134" s="42" t="s">
        <v>271</v>
      </c>
      <c r="B134" s="1" t="s">
        <v>13</v>
      </c>
      <c r="C134" s="1" t="s">
        <v>11</v>
      </c>
      <c r="D134" s="1" t="s">
        <v>9</v>
      </c>
      <c r="E134" s="43" t="s">
        <v>359</v>
      </c>
      <c r="F134" s="1" t="s">
        <v>272</v>
      </c>
      <c r="G134" s="77">
        <v>0</v>
      </c>
      <c r="H134" s="78">
        <v>1435.6</v>
      </c>
      <c r="I134" s="77">
        <v>0</v>
      </c>
    </row>
    <row r="135" spans="1:11" s="17" customFormat="1" ht="31.5">
      <c r="A135" s="42" t="s">
        <v>351</v>
      </c>
      <c r="B135" s="1" t="s">
        <v>13</v>
      </c>
      <c r="C135" s="1" t="s">
        <v>11</v>
      </c>
      <c r="D135" s="1" t="s">
        <v>9</v>
      </c>
      <c r="E135" s="43" t="s">
        <v>360</v>
      </c>
      <c r="F135" s="1"/>
      <c r="G135" s="78">
        <f>G136</f>
        <v>0</v>
      </c>
      <c r="H135" s="78">
        <f>H136</f>
        <v>75.56</v>
      </c>
      <c r="I135" s="78">
        <f aca="true" t="shared" si="18" ref="I135:K136">I136</f>
        <v>0</v>
      </c>
      <c r="J135" s="78">
        <f t="shared" si="18"/>
        <v>0</v>
      </c>
      <c r="K135" s="78">
        <f t="shared" si="18"/>
        <v>0</v>
      </c>
    </row>
    <row r="136" spans="1:11" s="17" customFormat="1" ht="31.5">
      <c r="A136" s="42" t="s">
        <v>361</v>
      </c>
      <c r="B136" s="1" t="s">
        <v>13</v>
      </c>
      <c r="C136" s="1" t="s">
        <v>11</v>
      </c>
      <c r="D136" s="1" t="s">
        <v>9</v>
      </c>
      <c r="E136" s="43" t="s">
        <v>362</v>
      </c>
      <c r="F136" s="1"/>
      <c r="G136" s="78">
        <f>G137</f>
        <v>0</v>
      </c>
      <c r="H136" s="78">
        <f>H137</f>
        <v>75.56</v>
      </c>
      <c r="I136" s="78">
        <f t="shared" si="18"/>
        <v>0</v>
      </c>
      <c r="J136" s="78">
        <f t="shared" si="18"/>
        <v>0</v>
      </c>
      <c r="K136" s="78">
        <f t="shared" si="18"/>
        <v>0</v>
      </c>
    </row>
    <row r="137" spans="1:11" s="17" customFormat="1" ht="31.5">
      <c r="A137" s="42" t="s">
        <v>271</v>
      </c>
      <c r="B137" s="1" t="s">
        <v>13</v>
      </c>
      <c r="C137" s="1" t="s">
        <v>11</v>
      </c>
      <c r="D137" s="1" t="s">
        <v>9</v>
      </c>
      <c r="E137" s="43" t="s">
        <v>362</v>
      </c>
      <c r="F137" s="1" t="s">
        <v>272</v>
      </c>
      <c r="G137" s="77">
        <v>0</v>
      </c>
      <c r="H137" s="78">
        <v>75.56</v>
      </c>
      <c r="I137" s="77">
        <v>0</v>
      </c>
      <c r="J137" s="77">
        <v>0</v>
      </c>
      <c r="K137" s="77">
        <v>0</v>
      </c>
    </row>
    <row r="138" spans="1:11" s="17" customFormat="1" ht="31.5">
      <c r="A138" s="50" t="s">
        <v>191</v>
      </c>
      <c r="B138" s="1" t="s">
        <v>13</v>
      </c>
      <c r="C138" s="1" t="s">
        <v>11</v>
      </c>
      <c r="D138" s="1" t="s">
        <v>9</v>
      </c>
      <c r="E138" s="58" t="s">
        <v>192</v>
      </c>
      <c r="F138" s="1"/>
      <c r="G138" s="77">
        <f>G139+G160</f>
        <v>109281.24868</v>
      </c>
      <c r="H138" s="77">
        <f>H139+H160</f>
        <v>120477.8726</v>
      </c>
      <c r="I138" s="77">
        <f>I139+I160</f>
        <v>118436.01000000001</v>
      </c>
      <c r="J138" s="77">
        <f>J139+J160</f>
        <v>119251</v>
      </c>
      <c r="K138" s="77">
        <f>K139+K160</f>
        <v>120493.2</v>
      </c>
    </row>
    <row r="139" spans="1:11" s="17" customFormat="1" ht="65.25" customHeight="1">
      <c r="A139" s="42" t="s">
        <v>46</v>
      </c>
      <c r="B139" s="1" t="s">
        <v>13</v>
      </c>
      <c r="C139" s="1" t="s">
        <v>11</v>
      </c>
      <c r="D139" s="1" t="s">
        <v>9</v>
      </c>
      <c r="E139" s="43" t="s">
        <v>198</v>
      </c>
      <c r="F139" s="1"/>
      <c r="G139" s="77">
        <f>G140+G149+G154</f>
        <v>108841.72068</v>
      </c>
      <c r="H139" s="77">
        <f>H140+H149+H154</f>
        <v>120427.8726</v>
      </c>
      <c r="I139" s="77">
        <f>I140+I149+I154</f>
        <v>118326.01000000001</v>
      </c>
      <c r="J139" s="77">
        <f>J140+J149+J154</f>
        <v>119131</v>
      </c>
      <c r="K139" s="77">
        <f>K140+K149+K154+K157</f>
        <v>120368.2</v>
      </c>
    </row>
    <row r="140" spans="1:11" s="17" customFormat="1" ht="15.75">
      <c r="A140" s="42" t="s">
        <v>38</v>
      </c>
      <c r="B140" s="1" t="s">
        <v>13</v>
      </c>
      <c r="C140" s="1" t="s">
        <v>11</v>
      </c>
      <c r="D140" s="1" t="s">
        <v>9</v>
      </c>
      <c r="E140" s="43" t="s">
        <v>45</v>
      </c>
      <c r="F140" s="1"/>
      <c r="G140" s="77">
        <f>G141+G143+G145+G146+G147+G142+G144+G148</f>
        <v>23166.22068</v>
      </c>
      <c r="H140" s="77">
        <f>H141+H143+H145+H146+H147+H142+H144+H148</f>
        <v>26794.8726</v>
      </c>
      <c r="I140" s="77">
        <f>I141+I143+I145+I146+I147+I142+I144+I148</f>
        <v>21081.010000000002</v>
      </c>
      <c r="J140" s="77">
        <f>J141+J143+J145+J146+J147+J142+J144+J148</f>
        <v>21886</v>
      </c>
      <c r="K140" s="77">
        <f>K141+K143+K145+K146+K147+K142+K144+K148</f>
        <v>22723.199999999997</v>
      </c>
    </row>
    <row r="141" spans="1:11" s="17" customFormat="1" ht="15.75">
      <c r="A141" s="42" t="s">
        <v>186</v>
      </c>
      <c r="B141" s="1" t="s">
        <v>13</v>
      </c>
      <c r="C141" s="1" t="s">
        <v>11</v>
      </c>
      <c r="D141" s="1" t="s">
        <v>9</v>
      </c>
      <c r="E141" s="43" t="s">
        <v>45</v>
      </c>
      <c r="F141" s="1" t="s">
        <v>187</v>
      </c>
      <c r="G141" s="77">
        <v>2507.82291</v>
      </c>
      <c r="H141" s="77">
        <v>3600.34</v>
      </c>
      <c r="I141" s="77">
        <v>2815.69</v>
      </c>
      <c r="J141" s="77">
        <v>2928.3</v>
      </c>
      <c r="K141" s="77">
        <v>3045.5</v>
      </c>
    </row>
    <row r="142" spans="1:11" s="17" customFormat="1" ht="34.5" customHeight="1">
      <c r="A142" s="42" t="s">
        <v>188</v>
      </c>
      <c r="B142" s="1" t="s">
        <v>13</v>
      </c>
      <c r="C142" s="1" t="s">
        <v>11</v>
      </c>
      <c r="D142" s="1" t="s">
        <v>9</v>
      </c>
      <c r="E142" s="43" t="s">
        <v>45</v>
      </c>
      <c r="F142" s="1" t="s">
        <v>189</v>
      </c>
      <c r="G142" s="77">
        <v>1034.912</v>
      </c>
      <c r="H142" s="77">
        <v>1087.3</v>
      </c>
      <c r="I142" s="77">
        <v>850.34</v>
      </c>
      <c r="J142" s="77">
        <v>884.3</v>
      </c>
      <c r="K142" s="77">
        <v>919.7</v>
      </c>
    </row>
    <row r="143" spans="1:11" s="17" customFormat="1" ht="15.75">
      <c r="A143" s="48" t="s">
        <v>176</v>
      </c>
      <c r="B143" s="1" t="s">
        <v>13</v>
      </c>
      <c r="C143" s="1" t="s">
        <v>11</v>
      </c>
      <c r="D143" s="1" t="s">
        <v>9</v>
      </c>
      <c r="E143" s="43" t="s">
        <v>45</v>
      </c>
      <c r="F143" s="1" t="s">
        <v>177</v>
      </c>
      <c r="G143" s="77">
        <v>7782.19723</v>
      </c>
      <c r="H143" s="77">
        <v>7139.742</v>
      </c>
      <c r="I143" s="77">
        <v>6072.85</v>
      </c>
      <c r="J143" s="77">
        <v>6315.8</v>
      </c>
      <c r="K143" s="77">
        <v>6568.4</v>
      </c>
    </row>
    <row r="144" spans="1:11" s="17" customFormat="1" ht="31.5">
      <c r="A144" s="48" t="s">
        <v>199</v>
      </c>
      <c r="B144" s="1" t="s">
        <v>13</v>
      </c>
      <c r="C144" s="1" t="s">
        <v>11</v>
      </c>
      <c r="D144" s="1" t="s">
        <v>9</v>
      </c>
      <c r="E144" s="43" t="s">
        <v>45</v>
      </c>
      <c r="F144" s="1" t="s">
        <v>200</v>
      </c>
      <c r="G144" s="77">
        <v>0</v>
      </c>
      <c r="H144" s="77">
        <v>10</v>
      </c>
      <c r="I144" s="77">
        <v>0</v>
      </c>
      <c r="J144" s="77">
        <v>0</v>
      </c>
      <c r="K144" s="77">
        <v>0</v>
      </c>
    </row>
    <row r="145" spans="1:11" s="17" customFormat="1" ht="18.75" customHeight="1">
      <c r="A145" s="42" t="s">
        <v>142</v>
      </c>
      <c r="B145" s="1" t="s">
        <v>13</v>
      </c>
      <c r="C145" s="1" t="s">
        <v>11</v>
      </c>
      <c r="D145" s="1" t="s">
        <v>9</v>
      </c>
      <c r="E145" s="43" t="s">
        <v>45</v>
      </c>
      <c r="F145" s="1" t="s">
        <v>143</v>
      </c>
      <c r="G145" s="77">
        <v>9157.95487</v>
      </c>
      <c r="H145" s="77">
        <v>11306.32978</v>
      </c>
      <c r="I145" s="77">
        <v>10386.33</v>
      </c>
      <c r="J145" s="77">
        <v>10801.8</v>
      </c>
      <c r="K145" s="77">
        <v>11233.8</v>
      </c>
    </row>
    <row r="146" spans="1:11" s="17" customFormat="1" ht="15" customHeight="1">
      <c r="A146" s="42" t="s">
        <v>201</v>
      </c>
      <c r="B146" s="1" t="s">
        <v>13</v>
      </c>
      <c r="C146" s="1" t="s">
        <v>11</v>
      </c>
      <c r="D146" s="1" t="s">
        <v>9</v>
      </c>
      <c r="E146" s="43" t="s">
        <v>45</v>
      </c>
      <c r="F146" s="1" t="s">
        <v>202</v>
      </c>
      <c r="G146" s="77">
        <v>2362.06211</v>
      </c>
      <c r="H146" s="77">
        <v>3556.75553</v>
      </c>
      <c r="I146" s="77">
        <v>910.1</v>
      </c>
      <c r="J146" s="77">
        <v>910.1</v>
      </c>
      <c r="K146" s="77">
        <v>910.1</v>
      </c>
    </row>
    <row r="147" spans="1:11" s="17" customFormat="1" ht="15.75">
      <c r="A147" s="42" t="s">
        <v>203</v>
      </c>
      <c r="B147" s="1" t="s">
        <v>13</v>
      </c>
      <c r="C147" s="1" t="s">
        <v>11</v>
      </c>
      <c r="D147" s="1" t="s">
        <v>9</v>
      </c>
      <c r="E147" s="43" t="s">
        <v>45</v>
      </c>
      <c r="F147" s="1" t="s">
        <v>204</v>
      </c>
      <c r="G147" s="77">
        <v>101.80507</v>
      </c>
      <c r="H147" s="77">
        <v>87.965</v>
      </c>
      <c r="I147" s="77">
        <v>45.7</v>
      </c>
      <c r="J147" s="77">
        <v>45.7</v>
      </c>
      <c r="K147" s="77">
        <v>45.7</v>
      </c>
    </row>
    <row r="148" spans="1:11" s="17" customFormat="1" ht="15.75">
      <c r="A148" s="42" t="s">
        <v>336</v>
      </c>
      <c r="B148" s="1" t="s">
        <v>13</v>
      </c>
      <c r="C148" s="1" t="s">
        <v>11</v>
      </c>
      <c r="D148" s="1" t="s">
        <v>9</v>
      </c>
      <c r="E148" s="43" t="s">
        <v>45</v>
      </c>
      <c r="F148" s="1" t="s">
        <v>337</v>
      </c>
      <c r="G148" s="77">
        <v>219.46649</v>
      </c>
      <c r="H148" s="77">
        <v>6.44029</v>
      </c>
      <c r="I148" s="77">
        <v>0</v>
      </c>
      <c r="J148" s="77">
        <v>0</v>
      </c>
      <c r="K148" s="77">
        <v>0</v>
      </c>
    </row>
    <row r="149" spans="1:11" s="17" customFormat="1" ht="81" customHeight="1">
      <c r="A149" s="48" t="s">
        <v>205</v>
      </c>
      <c r="B149" s="1" t="s">
        <v>13</v>
      </c>
      <c r="C149" s="1" t="s">
        <v>11</v>
      </c>
      <c r="D149" s="1" t="s">
        <v>9</v>
      </c>
      <c r="E149" s="43" t="s">
        <v>49</v>
      </c>
      <c r="F149" s="1"/>
      <c r="G149" s="78">
        <f>G150+G152+G153+G151</f>
        <v>85086</v>
      </c>
      <c r="H149" s="78">
        <f>H150+H152+H153+H151</f>
        <v>92841</v>
      </c>
      <c r="I149" s="78">
        <f>I150+I152+I153+I151</f>
        <v>96473</v>
      </c>
      <c r="J149" s="78">
        <f>J150+J152+J153+J151</f>
        <v>96473</v>
      </c>
      <c r="K149" s="78">
        <f>K150+K152+K153+K151</f>
        <v>96473</v>
      </c>
    </row>
    <row r="150" spans="1:11" s="17" customFormat="1" ht="15.75">
      <c r="A150" s="42" t="s">
        <v>186</v>
      </c>
      <c r="B150" s="1" t="s">
        <v>13</v>
      </c>
      <c r="C150" s="1" t="s">
        <v>11</v>
      </c>
      <c r="D150" s="1" t="s">
        <v>9</v>
      </c>
      <c r="E150" s="43" t="s">
        <v>49</v>
      </c>
      <c r="F150" s="1" t="s">
        <v>187</v>
      </c>
      <c r="G150" s="77">
        <v>30487.42089</v>
      </c>
      <c r="H150" s="78">
        <v>28866.6</v>
      </c>
      <c r="I150" s="77">
        <v>29840</v>
      </c>
      <c r="J150" s="77">
        <v>29840</v>
      </c>
      <c r="K150" s="77">
        <v>29840</v>
      </c>
    </row>
    <row r="151" spans="1:11" s="17" customFormat="1" ht="33" customHeight="1">
      <c r="A151" s="42" t="s">
        <v>188</v>
      </c>
      <c r="B151" s="1" t="s">
        <v>13</v>
      </c>
      <c r="C151" s="1" t="s">
        <v>11</v>
      </c>
      <c r="D151" s="1" t="s">
        <v>9</v>
      </c>
      <c r="E151" s="43" t="s">
        <v>49</v>
      </c>
      <c r="F151" s="1" t="s">
        <v>189</v>
      </c>
      <c r="G151" s="77">
        <v>9046.02291</v>
      </c>
      <c r="H151" s="78">
        <v>9482.90186</v>
      </c>
      <c r="I151" s="77">
        <v>9011.7</v>
      </c>
      <c r="J151" s="77">
        <v>9011.7</v>
      </c>
      <c r="K151" s="77">
        <v>9011.7</v>
      </c>
    </row>
    <row r="152" spans="1:11" s="17" customFormat="1" ht="23.25" customHeight="1">
      <c r="A152" s="48" t="s">
        <v>176</v>
      </c>
      <c r="B152" s="1" t="s">
        <v>13</v>
      </c>
      <c r="C152" s="1" t="s">
        <v>11</v>
      </c>
      <c r="D152" s="1" t="s">
        <v>9</v>
      </c>
      <c r="E152" s="43" t="s">
        <v>49</v>
      </c>
      <c r="F152" s="1" t="s">
        <v>177</v>
      </c>
      <c r="G152" s="77">
        <v>687.842</v>
      </c>
      <c r="H152" s="78">
        <v>705.77</v>
      </c>
      <c r="I152" s="77">
        <v>618.9</v>
      </c>
      <c r="J152" s="77">
        <v>618.9</v>
      </c>
      <c r="K152" s="77">
        <v>618.9</v>
      </c>
    </row>
    <row r="153" spans="1:11" s="17" customFormat="1" ht="47.25">
      <c r="A153" s="42" t="s">
        <v>142</v>
      </c>
      <c r="B153" s="1" t="s">
        <v>13</v>
      </c>
      <c r="C153" s="1" t="s">
        <v>11</v>
      </c>
      <c r="D153" s="1" t="s">
        <v>9</v>
      </c>
      <c r="E153" s="43" t="s">
        <v>49</v>
      </c>
      <c r="F153" s="1" t="s">
        <v>143</v>
      </c>
      <c r="G153" s="77">
        <v>44864.7142</v>
      </c>
      <c r="H153" s="78">
        <v>53785.72814</v>
      </c>
      <c r="I153" s="77">
        <v>57002.4</v>
      </c>
      <c r="J153" s="77">
        <v>57002.4</v>
      </c>
      <c r="K153" s="77">
        <v>57002.4</v>
      </c>
    </row>
    <row r="154" spans="1:11" s="17" customFormat="1" ht="47.25">
      <c r="A154" s="42" t="s">
        <v>18</v>
      </c>
      <c r="B154" s="1" t="s">
        <v>13</v>
      </c>
      <c r="C154" s="1" t="s">
        <v>11</v>
      </c>
      <c r="D154" s="1" t="s">
        <v>9</v>
      </c>
      <c r="E154" s="43" t="s">
        <v>68</v>
      </c>
      <c r="F154" s="1"/>
      <c r="G154" s="78">
        <f>G155+G156</f>
        <v>589.5</v>
      </c>
      <c r="H154" s="78">
        <f>H155+H156</f>
        <v>792</v>
      </c>
      <c r="I154" s="78">
        <f>I155+I156</f>
        <v>772</v>
      </c>
      <c r="J154" s="78">
        <f>J155+J156</f>
        <v>772</v>
      </c>
      <c r="K154" s="78">
        <f>K155+K156</f>
        <v>772</v>
      </c>
    </row>
    <row r="155" spans="1:11" s="17" customFormat="1" ht="15.75">
      <c r="A155" s="48" t="s">
        <v>176</v>
      </c>
      <c r="B155" s="1" t="s">
        <v>13</v>
      </c>
      <c r="C155" s="1" t="s">
        <v>11</v>
      </c>
      <c r="D155" s="1" t="s">
        <v>9</v>
      </c>
      <c r="E155" s="43" t="s">
        <v>68</v>
      </c>
      <c r="F155" s="1" t="s">
        <v>177</v>
      </c>
      <c r="G155" s="77">
        <v>207.49022</v>
      </c>
      <c r="H155" s="77">
        <v>202.5</v>
      </c>
      <c r="I155" s="58">
        <v>252.5</v>
      </c>
      <c r="J155" s="58">
        <v>252.5</v>
      </c>
      <c r="K155" s="58">
        <v>252.5</v>
      </c>
    </row>
    <row r="156" spans="1:11" s="17" customFormat="1" ht="15.75">
      <c r="A156" s="42" t="s">
        <v>133</v>
      </c>
      <c r="B156" s="1" t="s">
        <v>13</v>
      </c>
      <c r="C156" s="1" t="s">
        <v>11</v>
      </c>
      <c r="D156" s="1" t="s">
        <v>9</v>
      </c>
      <c r="E156" s="43" t="s">
        <v>68</v>
      </c>
      <c r="F156" s="1" t="s">
        <v>134</v>
      </c>
      <c r="G156" s="77">
        <v>382.00978</v>
      </c>
      <c r="H156" s="77">
        <v>589.5</v>
      </c>
      <c r="I156" s="58">
        <v>519.5</v>
      </c>
      <c r="J156" s="58">
        <v>519.5</v>
      </c>
      <c r="K156" s="58">
        <v>519.5</v>
      </c>
    </row>
    <row r="157" spans="1:11" s="17" customFormat="1" ht="31.5">
      <c r="A157" s="42" t="s">
        <v>400</v>
      </c>
      <c r="B157" s="1" t="s">
        <v>13</v>
      </c>
      <c r="C157" s="1" t="s">
        <v>11</v>
      </c>
      <c r="D157" s="1" t="s">
        <v>9</v>
      </c>
      <c r="E157" s="91" t="s">
        <v>398</v>
      </c>
      <c r="F157" s="1"/>
      <c r="G157" s="77">
        <f>G158</f>
        <v>0</v>
      </c>
      <c r="H157" s="77">
        <f aca="true" t="shared" si="19" ref="H157:K158">H158</f>
        <v>0</v>
      </c>
      <c r="I157" s="77">
        <f t="shared" si="19"/>
        <v>0</v>
      </c>
      <c r="J157" s="77">
        <f t="shared" si="19"/>
        <v>0</v>
      </c>
      <c r="K157" s="77">
        <f t="shared" si="19"/>
        <v>400</v>
      </c>
    </row>
    <row r="158" spans="1:11" s="17" customFormat="1" ht="47.25">
      <c r="A158" s="42" t="s">
        <v>401</v>
      </c>
      <c r="B158" s="1" t="s">
        <v>13</v>
      </c>
      <c r="C158" s="1" t="s">
        <v>11</v>
      </c>
      <c r="D158" s="1" t="s">
        <v>9</v>
      </c>
      <c r="E158" s="91" t="s">
        <v>399</v>
      </c>
      <c r="F158" s="1"/>
      <c r="G158" s="77">
        <f>G159</f>
        <v>0</v>
      </c>
      <c r="H158" s="77">
        <f t="shared" si="19"/>
        <v>0</v>
      </c>
      <c r="I158" s="77">
        <f t="shared" si="19"/>
        <v>0</v>
      </c>
      <c r="J158" s="77">
        <f t="shared" si="19"/>
        <v>0</v>
      </c>
      <c r="K158" s="77">
        <f t="shared" si="19"/>
        <v>400</v>
      </c>
    </row>
    <row r="159" spans="1:11" s="17" customFormat="1" ht="22.5" customHeight="1">
      <c r="A159" s="42" t="s">
        <v>133</v>
      </c>
      <c r="B159" s="1" t="s">
        <v>13</v>
      </c>
      <c r="C159" s="1" t="s">
        <v>11</v>
      </c>
      <c r="D159" s="1" t="s">
        <v>9</v>
      </c>
      <c r="E159" s="91" t="s">
        <v>399</v>
      </c>
      <c r="F159" s="1" t="s">
        <v>134</v>
      </c>
      <c r="G159" s="77">
        <v>0</v>
      </c>
      <c r="H159" s="77">
        <v>0</v>
      </c>
      <c r="I159" s="58">
        <v>0</v>
      </c>
      <c r="J159" s="58">
        <v>0</v>
      </c>
      <c r="K159" s="58">
        <v>400</v>
      </c>
    </row>
    <row r="160" spans="1:11" s="17" customFormat="1" ht="47.25">
      <c r="A160" s="42" t="s">
        <v>206</v>
      </c>
      <c r="B160" s="1" t="s">
        <v>13</v>
      </c>
      <c r="C160" s="1" t="s">
        <v>11</v>
      </c>
      <c r="D160" s="1" t="s">
        <v>9</v>
      </c>
      <c r="E160" s="43" t="s">
        <v>207</v>
      </c>
      <c r="F160" s="1"/>
      <c r="G160" s="77">
        <f>G161</f>
        <v>439.528</v>
      </c>
      <c r="H160" s="77">
        <f>H161</f>
        <v>50</v>
      </c>
      <c r="I160" s="77">
        <f aca="true" t="shared" si="20" ref="I160:K161">I161</f>
        <v>110</v>
      </c>
      <c r="J160" s="77">
        <f t="shared" si="20"/>
        <v>120</v>
      </c>
      <c r="K160" s="77">
        <f t="shared" si="20"/>
        <v>125</v>
      </c>
    </row>
    <row r="161" spans="1:11" s="17" customFormat="1" ht="15.75">
      <c r="A161" s="42" t="s">
        <v>38</v>
      </c>
      <c r="B161" s="1" t="s">
        <v>13</v>
      </c>
      <c r="C161" s="1" t="s">
        <v>11</v>
      </c>
      <c r="D161" s="1" t="s">
        <v>9</v>
      </c>
      <c r="E161" s="43" t="s">
        <v>78</v>
      </c>
      <c r="F161" s="1"/>
      <c r="G161" s="77">
        <f>G162</f>
        <v>439.528</v>
      </c>
      <c r="H161" s="77">
        <f>H162</f>
        <v>50</v>
      </c>
      <c r="I161" s="77">
        <f t="shared" si="20"/>
        <v>110</v>
      </c>
      <c r="J161" s="77">
        <f t="shared" si="20"/>
        <v>120</v>
      </c>
      <c r="K161" s="77">
        <f t="shared" si="20"/>
        <v>125</v>
      </c>
    </row>
    <row r="162" spans="1:11" s="17" customFormat="1" ht="15.75">
      <c r="A162" s="44" t="s">
        <v>176</v>
      </c>
      <c r="B162" s="47" t="s">
        <v>13</v>
      </c>
      <c r="C162" s="47" t="s">
        <v>11</v>
      </c>
      <c r="D162" s="47" t="s">
        <v>9</v>
      </c>
      <c r="E162" s="59" t="s">
        <v>78</v>
      </c>
      <c r="F162" s="47" t="s">
        <v>177</v>
      </c>
      <c r="G162" s="77">
        <v>439.528</v>
      </c>
      <c r="H162" s="77">
        <v>50</v>
      </c>
      <c r="I162" s="77">
        <v>110</v>
      </c>
      <c r="J162" s="77">
        <v>120</v>
      </c>
      <c r="K162" s="77">
        <v>125</v>
      </c>
    </row>
    <row r="163" spans="1:11" s="17" customFormat="1" ht="63">
      <c r="A163" s="42" t="s">
        <v>148</v>
      </c>
      <c r="B163" s="1" t="s">
        <v>13</v>
      </c>
      <c r="C163" s="1" t="s">
        <v>11</v>
      </c>
      <c r="D163" s="1" t="s">
        <v>9</v>
      </c>
      <c r="E163" s="1" t="s">
        <v>129</v>
      </c>
      <c r="F163" s="1"/>
      <c r="G163" s="77">
        <f>G164</f>
        <v>1145.0700000000002</v>
      </c>
      <c r="H163" s="77">
        <f>H164</f>
        <v>1744.2</v>
      </c>
      <c r="I163" s="77">
        <f aca="true" t="shared" si="21" ref="I163:K164">I164</f>
        <v>1192</v>
      </c>
      <c r="J163" s="77">
        <f t="shared" si="21"/>
        <v>1192</v>
      </c>
      <c r="K163" s="77">
        <f t="shared" si="21"/>
        <v>1192</v>
      </c>
    </row>
    <row r="164" spans="1:11" s="17" customFormat="1" ht="94.5">
      <c r="A164" s="42" t="s">
        <v>149</v>
      </c>
      <c r="B164" s="1" t="s">
        <v>13</v>
      </c>
      <c r="C164" s="1" t="s">
        <v>11</v>
      </c>
      <c r="D164" s="1" t="s">
        <v>9</v>
      </c>
      <c r="E164" s="1" t="s">
        <v>131</v>
      </c>
      <c r="F164" s="1"/>
      <c r="G164" s="77">
        <f>G165</f>
        <v>1145.0700000000002</v>
      </c>
      <c r="H164" s="77">
        <f>H165</f>
        <v>1744.2</v>
      </c>
      <c r="I164" s="77">
        <f t="shared" si="21"/>
        <v>1192</v>
      </c>
      <c r="J164" s="77">
        <f t="shared" si="21"/>
        <v>1192</v>
      </c>
      <c r="K164" s="77">
        <f t="shared" si="21"/>
        <v>1192</v>
      </c>
    </row>
    <row r="165" spans="1:11" s="17" customFormat="1" ht="31.5">
      <c r="A165" s="42" t="s">
        <v>150</v>
      </c>
      <c r="B165" s="1" t="s">
        <v>13</v>
      </c>
      <c r="C165" s="1" t="s">
        <v>11</v>
      </c>
      <c r="D165" s="1" t="s">
        <v>9</v>
      </c>
      <c r="E165" s="1" t="s">
        <v>151</v>
      </c>
      <c r="F165" s="1"/>
      <c r="G165" s="77">
        <f>G166+G167+G168</f>
        <v>1145.0700000000002</v>
      </c>
      <c r="H165" s="77">
        <f>H166+H167+H168</f>
        <v>1744.2</v>
      </c>
      <c r="I165" s="77">
        <f>I166+I167+I168</f>
        <v>1192</v>
      </c>
      <c r="J165" s="77">
        <f>J166+J167+J168</f>
        <v>1192</v>
      </c>
      <c r="K165" s="77">
        <f>K166+K167+K168</f>
        <v>1192</v>
      </c>
    </row>
    <row r="166" spans="1:11" s="17" customFormat="1" ht="15.75">
      <c r="A166" s="42" t="s">
        <v>186</v>
      </c>
      <c r="B166" s="1" t="s">
        <v>13</v>
      </c>
      <c r="C166" s="1" t="s">
        <v>11</v>
      </c>
      <c r="D166" s="1" t="s">
        <v>9</v>
      </c>
      <c r="E166" s="1" t="s">
        <v>152</v>
      </c>
      <c r="F166" s="1" t="s">
        <v>187</v>
      </c>
      <c r="G166" s="77">
        <v>384.025</v>
      </c>
      <c r="H166" s="77">
        <v>791</v>
      </c>
      <c r="I166" s="77">
        <v>457.8</v>
      </c>
      <c r="J166" s="77">
        <v>457.8</v>
      </c>
      <c r="K166" s="77">
        <v>457.8</v>
      </c>
    </row>
    <row r="167" spans="1:11" s="17" customFormat="1" ht="47.25">
      <c r="A167" s="42" t="s">
        <v>188</v>
      </c>
      <c r="B167" s="1" t="s">
        <v>13</v>
      </c>
      <c r="C167" s="1" t="s">
        <v>11</v>
      </c>
      <c r="D167" s="1" t="s">
        <v>9</v>
      </c>
      <c r="E167" s="1" t="s">
        <v>152</v>
      </c>
      <c r="F167" s="1" t="s">
        <v>189</v>
      </c>
      <c r="G167" s="77">
        <v>115.975</v>
      </c>
      <c r="H167" s="77">
        <v>238.9</v>
      </c>
      <c r="I167" s="77">
        <v>138.2</v>
      </c>
      <c r="J167" s="77">
        <v>138.2</v>
      </c>
      <c r="K167" s="77">
        <v>138.2</v>
      </c>
    </row>
    <row r="168" spans="1:11" s="17" customFormat="1" ht="47.25">
      <c r="A168" s="42" t="s">
        <v>142</v>
      </c>
      <c r="B168" s="1" t="s">
        <v>13</v>
      </c>
      <c r="C168" s="47" t="s">
        <v>11</v>
      </c>
      <c r="D168" s="47" t="s">
        <v>9</v>
      </c>
      <c r="E168" s="1" t="s">
        <v>152</v>
      </c>
      <c r="F168" s="1" t="s">
        <v>143</v>
      </c>
      <c r="G168" s="77">
        <v>645.07</v>
      </c>
      <c r="H168" s="77">
        <v>714.3</v>
      </c>
      <c r="I168" s="77">
        <v>596</v>
      </c>
      <c r="J168" s="77">
        <v>596</v>
      </c>
      <c r="K168" s="77">
        <v>596</v>
      </c>
    </row>
    <row r="169" spans="1:11" s="17" customFormat="1" ht="15.75">
      <c r="A169" s="41" t="s">
        <v>136</v>
      </c>
      <c r="B169" s="40" t="s">
        <v>13</v>
      </c>
      <c r="C169" s="40" t="s">
        <v>11</v>
      </c>
      <c r="D169" s="40" t="s">
        <v>15</v>
      </c>
      <c r="E169" s="43"/>
      <c r="F169" s="1"/>
      <c r="G169" s="76">
        <f>G170+G173</f>
        <v>3863.79847</v>
      </c>
      <c r="H169" s="76">
        <f>H170+H173</f>
        <v>3669.12</v>
      </c>
      <c r="I169" s="76">
        <f>I170+I173</f>
        <v>3888.98</v>
      </c>
      <c r="J169" s="76">
        <f>J170+J173</f>
        <v>4032</v>
      </c>
      <c r="K169" s="76">
        <f>K170+K173</f>
        <v>4180.9</v>
      </c>
    </row>
    <row r="170" spans="1:11" s="17" customFormat="1" ht="31.5">
      <c r="A170" s="50" t="s">
        <v>191</v>
      </c>
      <c r="B170" s="1" t="s">
        <v>13</v>
      </c>
      <c r="C170" s="1" t="s">
        <v>11</v>
      </c>
      <c r="D170" s="1" t="s">
        <v>15</v>
      </c>
      <c r="E170" s="56" t="s">
        <v>192</v>
      </c>
      <c r="F170" s="1"/>
      <c r="G170" s="77">
        <f>G171</f>
        <v>3313.79847</v>
      </c>
      <c r="H170" s="77">
        <f>H171</f>
        <v>2965.62</v>
      </c>
      <c r="I170" s="77">
        <f aca="true" t="shared" si="22" ref="I170:K171">I171</f>
        <v>3576.98</v>
      </c>
      <c r="J170" s="77">
        <f t="shared" si="22"/>
        <v>3720</v>
      </c>
      <c r="K170" s="77">
        <f t="shared" si="22"/>
        <v>3868.9</v>
      </c>
    </row>
    <row r="171" spans="1:11" s="17" customFormat="1" ht="63">
      <c r="A171" s="42" t="s">
        <v>48</v>
      </c>
      <c r="B171" s="1" t="s">
        <v>13</v>
      </c>
      <c r="C171" s="1" t="s">
        <v>11</v>
      </c>
      <c r="D171" s="1" t="s">
        <v>15</v>
      </c>
      <c r="E171" s="43" t="s">
        <v>47</v>
      </c>
      <c r="F171" s="1"/>
      <c r="G171" s="77">
        <f>G172</f>
        <v>3313.79847</v>
      </c>
      <c r="H171" s="77">
        <f>H172</f>
        <v>2965.62</v>
      </c>
      <c r="I171" s="77">
        <f t="shared" si="22"/>
        <v>3576.98</v>
      </c>
      <c r="J171" s="77">
        <f t="shared" si="22"/>
        <v>3720</v>
      </c>
      <c r="K171" s="77">
        <f t="shared" si="22"/>
        <v>3868.9</v>
      </c>
    </row>
    <row r="172" spans="1:11" s="17" customFormat="1" ht="28.5" customHeight="1">
      <c r="A172" s="42" t="s">
        <v>142</v>
      </c>
      <c r="B172" s="1" t="s">
        <v>13</v>
      </c>
      <c r="C172" s="1" t="s">
        <v>11</v>
      </c>
      <c r="D172" s="1" t="s">
        <v>15</v>
      </c>
      <c r="E172" s="43" t="s">
        <v>47</v>
      </c>
      <c r="F172" s="1" t="s">
        <v>143</v>
      </c>
      <c r="G172" s="77">
        <v>3313.79847</v>
      </c>
      <c r="H172" s="77">
        <v>2965.62</v>
      </c>
      <c r="I172" s="77">
        <v>3576.98</v>
      </c>
      <c r="J172" s="77">
        <v>3720</v>
      </c>
      <c r="K172" s="77">
        <v>3868.9</v>
      </c>
    </row>
    <row r="173" spans="1:11" s="17" customFormat="1" ht="47.25" customHeight="1">
      <c r="A173" s="42" t="s">
        <v>363</v>
      </c>
      <c r="B173" s="1" t="s">
        <v>13</v>
      </c>
      <c r="C173" s="1" t="s">
        <v>11</v>
      </c>
      <c r="D173" s="1" t="s">
        <v>15</v>
      </c>
      <c r="E173" s="1" t="s">
        <v>129</v>
      </c>
      <c r="F173" s="1"/>
      <c r="G173" s="77">
        <f aca="true" t="shared" si="23" ref="G173:H175">G174</f>
        <v>550</v>
      </c>
      <c r="H173" s="77">
        <f t="shared" si="23"/>
        <v>703.5</v>
      </c>
      <c r="I173" s="77">
        <f aca="true" t="shared" si="24" ref="I173:K175">I174</f>
        <v>312</v>
      </c>
      <c r="J173" s="77">
        <f t="shared" si="24"/>
        <v>312</v>
      </c>
      <c r="K173" s="77">
        <f t="shared" si="24"/>
        <v>312</v>
      </c>
    </row>
    <row r="174" spans="1:11" s="17" customFormat="1" ht="94.5">
      <c r="A174" s="42" t="s">
        <v>149</v>
      </c>
      <c r="B174" s="1" t="s">
        <v>13</v>
      </c>
      <c r="C174" s="1" t="s">
        <v>11</v>
      </c>
      <c r="D174" s="1" t="s">
        <v>15</v>
      </c>
      <c r="E174" s="1" t="s">
        <v>131</v>
      </c>
      <c r="F174" s="1"/>
      <c r="G174" s="77">
        <f t="shared" si="23"/>
        <v>550</v>
      </c>
      <c r="H174" s="77">
        <f t="shared" si="23"/>
        <v>703.5</v>
      </c>
      <c r="I174" s="77">
        <f t="shared" si="24"/>
        <v>312</v>
      </c>
      <c r="J174" s="77">
        <f t="shared" si="24"/>
        <v>312</v>
      </c>
      <c r="K174" s="77">
        <f t="shared" si="24"/>
        <v>312</v>
      </c>
    </row>
    <row r="175" spans="1:11" s="17" customFormat="1" ht="31.5" customHeight="1">
      <c r="A175" s="42" t="s">
        <v>150</v>
      </c>
      <c r="B175" s="1" t="s">
        <v>13</v>
      </c>
      <c r="C175" s="1" t="s">
        <v>11</v>
      </c>
      <c r="D175" s="1" t="s">
        <v>15</v>
      </c>
      <c r="E175" s="1" t="s">
        <v>151</v>
      </c>
      <c r="F175" s="1"/>
      <c r="G175" s="77">
        <f t="shared" si="23"/>
        <v>550</v>
      </c>
      <c r="H175" s="77">
        <f t="shared" si="23"/>
        <v>703.5</v>
      </c>
      <c r="I175" s="77">
        <f t="shared" si="24"/>
        <v>312</v>
      </c>
      <c r="J175" s="77">
        <v>312</v>
      </c>
      <c r="K175" s="77">
        <v>312</v>
      </c>
    </row>
    <row r="176" spans="1:11" s="17" customFormat="1" ht="47.25">
      <c r="A176" s="42" t="s">
        <v>142</v>
      </c>
      <c r="B176" s="1" t="s">
        <v>13</v>
      </c>
      <c r="C176" s="1" t="s">
        <v>11</v>
      </c>
      <c r="D176" s="1" t="s">
        <v>15</v>
      </c>
      <c r="E176" s="1" t="s">
        <v>151</v>
      </c>
      <c r="F176" s="1" t="s">
        <v>143</v>
      </c>
      <c r="G176" s="77">
        <v>550</v>
      </c>
      <c r="H176" s="77">
        <v>703.5</v>
      </c>
      <c r="I176" s="77">
        <v>312</v>
      </c>
      <c r="J176" s="77">
        <v>312</v>
      </c>
      <c r="K176" s="77">
        <v>312</v>
      </c>
    </row>
    <row r="177" spans="1:11" s="17" customFormat="1" ht="15.75">
      <c r="A177" s="46" t="s">
        <v>153</v>
      </c>
      <c r="B177" s="40" t="s">
        <v>13</v>
      </c>
      <c r="C177" s="40" t="s">
        <v>11</v>
      </c>
      <c r="D177" s="40" t="s">
        <v>11</v>
      </c>
      <c r="E177" s="43"/>
      <c r="F177" s="1"/>
      <c r="G177" s="77">
        <f>G178+G181</f>
        <v>3737.8</v>
      </c>
      <c r="H177" s="77">
        <f>H178+H181</f>
        <v>2508.8</v>
      </c>
      <c r="I177" s="77">
        <f>I178+I181</f>
        <v>2628.98</v>
      </c>
      <c r="J177" s="77">
        <f>J178+J181</f>
        <v>2685.8</v>
      </c>
      <c r="K177" s="77">
        <f>K178+K181</f>
        <v>2744.8999999999996</v>
      </c>
    </row>
    <row r="178" spans="1:11" s="17" customFormat="1" ht="47.25">
      <c r="A178" s="50" t="s">
        <v>208</v>
      </c>
      <c r="B178" s="1" t="s">
        <v>13</v>
      </c>
      <c r="C178" s="1" t="s">
        <v>11</v>
      </c>
      <c r="D178" s="1" t="s">
        <v>11</v>
      </c>
      <c r="E178" s="58" t="s">
        <v>209</v>
      </c>
      <c r="F178" s="1"/>
      <c r="G178" s="77">
        <f>G179</f>
        <v>1768.8</v>
      </c>
      <c r="H178" s="77">
        <f>H179</f>
        <v>1528.8</v>
      </c>
      <c r="I178" s="77">
        <f aca="true" t="shared" si="25" ref="I178:K179">I179</f>
        <v>1419.88</v>
      </c>
      <c r="J178" s="77">
        <f t="shared" si="25"/>
        <v>1476.7</v>
      </c>
      <c r="K178" s="77">
        <f t="shared" si="25"/>
        <v>1535.8</v>
      </c>
    </row>
    <row r="179" spans="1:11" s="17" customFormat="1" ht="15.75">
      <c r="A179" s="42" t="s">
        <v>38</v>
      </c>
      <c r="B179" s="1" t="s">
        <v>13</v>
      </c>
      <c r="C179" s="1" t="s">
        <v>11</v>
      </c>
      <c r="D179" s="1" t="s">
        <v>11</v>
      </c>
      <c r="E179" s="43" t="s">
        <v>50</v>
      </c>
      <c r="F179" s="1"/>
      <c r="G179" s="77">
        <f>G180</f>
        <v>1768.8</v>
      </c>
      <c r="H179" s="77">
        <f>H180</f>
        <v>1528.8</v>
      </c>
      <c r="I179" s="77">
        <f t="shared" si="25"/>
        <v>1419.88</v>
      </c>
      <c r="J179" s="77">
        <f t="shared" si="25"/>
        <v>1476.7</v>
      </c>
      <c r="K179" s="77">
        <f t="shared" si="25"/>
        <v>1535.8</v>
      </c>
    </row>
    <row r="180" spans="1:11" s="17" customFormat="1" ht="47.25">
      <c r="A180" s="42" t="s">
        <v>142</v>
      </c>
      <c r="B180" s="1" t="s">
        <v>13</v>
      </c>
      <c r="C180" s="1" t="s">
        <v>11</v>
      </c>
      <c r="D180" s="1" t="s">
        <v>11</v>
      </c>
      <c r="E180" s="43" t="s">
        <v>50</v>
      </c>
      <c r="F180" s="1" t="s">
        <v>143</v>
      </c>
      <c r="G180" s="58">
        <v>1768.8</v>
      </c>
      <c r="H180" s="77">
        <v>1528.8</v>
      </c>
      <c r="I180" s="77">
        <v>1419.88</v>
      </c>
      <c r="J180" s="58">
        <v>1476.7</v>
      </c>
      <c r="K180" s="58">
        <v>1535.8</v>
      </c>
    </row>
    <row r="181" spans="1:11" s="17" customFormat="1" ht="37.5" customHeight="1">
      <c r="A181" s="42" t="s">
        <v>210</v>
      </c>
      <c r="B181" s="1" t="s">
        <v>13</v>
      </c>
      <c r="C181" s="1" t="s">
        <v>11</v>
      </c>
      <c r="D181" s="1" t="s">
        <v>11</v>
      </c>
      <c r="E181" s="43" t="s">
        <v>192</v>
      </c>
      <c r="F181" s="1"/>
      <c r="G181" s="77">
        <f>G182</f>
        <v>1969</v>
      </c>
      <c r="H181" s="77">
        <f>H182</f>
        <v>980</v>
      </c>
      <c r="I181" s="77">
        <f aca="true" t="shared" si="26" ref="I181:K182">I182</f>
        <v>1209.1</v>
      </c>
      <c r="J181" s="77">
        <f t="shared" si="26"/>
        <v>1209.1</v>
      </c>
      <c r="K181" s="77">
        <f t="shared" si="26"/>
        <v>1209.1</v>
      </c>
    </row>
    <row r="182" spans="1:11" s="17" customFormat="1" ht="48.75" customHeight="1">
      <c r="A182" s="42" t="s">
        <v>211</v>
      </c>
      <c r="B182" s="1" t="s">
        <v>13</v>
      </c>
      <c r="C182" s="1" t="s">
        <v>11</v>
      </c>
      <c r="D182" s="1" t="s">
        <v>11</v>
      </c>
      <c r="E182" s="43" t="s">
        <v>212</v>
      </c>
      <c r="F182" s="1"/>
      <c r="G182" s="77">
        <f>G183+G186</f>
        <v>1969</v>
      </c>
      <c r="H182" s="77">
        <f>H183</f>
        <v>980</v>
      </c>
      <c r="I182" s="77">
        <f t="shared" si="26"/>
        <v>1209.1</v>
      </c>
      <c r="J182" s="77">
        <f t="shared" si="26"/>
        <v>1209.1</v>
      </c>
      <c r="K182" s="77">
        <f t="shared" si="26"/>
        <v>1209.1</v>
      </c>
    </row>
    <row r="183" spans="1:11" s="17" customFormat="1" ht="15.75">
      <c r="A183" s="42" t="s">
        <v>67</v>
      </c>
      <c r="B183" s="1" t="s">
        <v>13</v>
      </c>
      <c r="C183" s="1" t="s">
        <v>11</v>
      </c>
      <c r="D183" s="1" t="s">
        <v>11</v>
      </c>
      <c r="E183" s="43" t="s">
        <v>91</v>
      </c>
      <c r="F183" s="1"/>
      <c r="G183" s="77">
        <f>G185+G184</f>
        <v>969</v>
      </c>
      <c r="H183" s="77">
        <f>H185+H184</f>
        <v>980</v>
      </c>
      <c r="I183" s="77">
        <f>I185+I184</f>
        <v>1209.1</v>
      </c>
      <c r="J183" s="77">
        <f>J185+J184</f>
        <v>1209.1</v>
      </c>
      <c r="K183" s="77">
        <f>K185+K184</f>
        <v>1209.1</v>
      </c>
    </row>
    <row r="184" spans="1:11" s="28" customFormat="1" ht="15.75">
      <c r="A184" s="42" t="s">
        <v>176</v>
      </c>
      <c r="B184" s="1" t="s">
        <v>13</v>
      </c>
      <c r="C184" s="1" t="s">
        <v>11</v>
      </c>
      <c r="D184" s="1" t="s">
        <v>11</v>
      </c>
      <c r="E184" s="43" t="s">
        <v>91</v>
      </c>
      <c r="F184" s="1" t="s">
        <v>177</v>
      </c>
      <c r="G184" s="77">
        <v>0</v>
      </c>
      <c r="H184" s="77">
        <v>6</v>
      </c>
      <c r="I184" s="77">
        <v>0</v>
      </c>
      <c r="J184" s="77">
        <v>0</v>
      </c>
      <c r="K184" s="77">
        <v>0</v>
      </c>
    </row>
    <row r="185" spans="1:11" s="17" customFormat="1" ht="47.25">
      <c r="A185" s="42" t="s">
        <v>142</v>
      </c>
      <c r="B185" s="1" t="s">
        <v>13</v>
      </c>
      <c r="C185" s="1" t="s">
        <v>11</v>
      </c>
      <c r="D185" s="1" t="s">
        <v>11</v>
      </c>
      <c r="E185" s="43" t="s">
        <v>91</v>
      </c>
      <c r="F185" s="1" t="s">
        <v>143</v>
      </c>
      <c r="G185" s="77">
        <v>969</v>
      </c>
      <c r="H185" s="77">
        <v>974</v>
      </c>
      <c r="I185" s="58">
        <v>1209.1</v>
      </c>
      <c r="J185" s="58">
        <v>1209.1</v>
      </c>
      <c r="K185" s="58">
        <v>1209.1</v>
      </c>
    </row>
    <row r="186" spans="1:11" s="17" customFormat="1" ht="34.5" customHeight="1">
      <c r="A186" s="42" t="s">
        <v>388</v>
      </c>
      <c r="B186" s="1" t="s">
        <v>13</v>
      </c>
      <c r="C186" s="1" t="s">
        <v>11</v>
      </c>
      <c r="D186" s="1" t="s">
        <v>11</v>
      </c>
      <c r="E186" s="43" t="s">
        <v>389</v>
      </c>
      <c r="F186" s="1"/>
      <c r="G186" s="77">
        <f>G187</f>
        <v>1000</v>
      </c>
      <c r="H186" s="77">
        <f>H187</f>
        <v>0</v>
      </c>
      <c r="I186" s="77">
        <f>I187</f>
        <v>0</v>
      </c>
      <c r="J186" s="77">
        <f>J187</f>
        <v>0</v>
      </c>
      <c r="K186" s="77">
        <f>K187</f>
        <v>0</v>
      </c>
    </row>
    <row r="187" spans="1:11" s="17" customFormat="1" ht="15.75">
      <c r="A187" s="42" t="s">
        <v>133</v>
      </c>
      <c r="B187" s="1" t="s">
        <v>13</v>
      </c>
      <c r="C187" s="1" t="s">
        <v>11</v>
      </c>
      <c r="D187" s="1" t="s">
        <v>11</v>
      </c>
      <c r="E187" s="43" t="s">
        <v>389</v>
      </c>
      <c r="F187" s="1" t="s">
        <v>134</v>
      </c>
      <c r="G187" s="77">
        <v>1000</v>
      </c>
      <c r="H187" s="77">
        <v>0</v>
      </c>
      <c r="I187" s="77">
        <v>0</v>
      </c>
      <c r="J187" s="77">
        <v>0</v>
      </c>
      <c r="K187" s="77">
        <v>0</v>
      </c>
    </row>
    <row r="188" spans="1:11" s="17" customFormat="1" ht="15.75">
      <c r="A188" s="46" t="s">
        <v>213</v>
      </c>
      <c r="B188" s="40" t="s">
        <v>13</v>
      </c>
      <c r="C188" s="40" t="s">
        <v>11</v>
      </c>
      <c r="D188" s="40" t="s">
        <v>7</v>
      </c>
      <c r="E188" s="1"/>
      <c r="F188" s="40"/>
      <c r="G188" s="77">
        <f>G189+G199+G211+G207</f>
        <v>5926.23716</v>
      </c>
      <c r="H188" s="77">
        <f>H189+H199+H211+H207</f>
        <v>6582.274689999999</v>
      </c>
      <c r="I188" s="77">
        <f>I189+I199+I211+I207</f>
        <v>6922.06</v>
      </c>
      <c r="J188" s="77">
        <f>J189+J199+J211+J207</f>
        <v>7187.799999999999</v>
      </c>
      <c r="K188" s="77">
        <f>K189+K199+K211+K207</f>
        <v>7464.099999999999</v>
      </c>
    </row>
    <row r="189" spans="1:11" s="17" customFormat="1" ht="32.25" customHeight="1">
      <c r="A189" s="42" t="s">
        <v>163</v>
      </c>
      <c r="B189" s="1" t="s">
        <v>13</v>
      </c>
      <c r="C189" s="1" t="s">
        <v>11</v>
      </c>
      <c r="D189" s="1" t="s">
        <v>7</v>
      </c>
      <c r="E189" s="43" t="s">
        <v>164</v>
      </c>
      <c r="F189" s="1"/>
      <c r="G189" s="77">
        <f>G190+G194</f>
        <v>2147.99596</v>
      </c>
      <c r="H189" s="77">
        <f>H190+H194</f>
        <v>2066.31</v>
      </c>
      <c r="I189" s="77">
        <f>I190+I194</f>
        <v>2393.1000000000004</v>
      </c>
      <c r="J189" s="77">
        <f>J190+J194</f>
        <v>2477.9</v>
      </c>
      <c r="K189" s="77">
        <f>K190+K194</f>
        <v>2566.2</v>
      </c>
    </row>
    <row r="190" spans="1:11" s="17" customFormat="1" ht="31.5">
      <c r="A190" s="60" t="s">
        <v>214</v>
      </c>
      <c r="B190" s="1" t="s">
        <v>13</v>
      </c>
      <c r="C190" s="1" t="s">
        <v>11</v>
      </c>
      <c r="D190" s="1" t="s">
        <v>7</v>
      </c>
      <c r="E190" s="43" t="s">
        <v>166</v>
      </c>
      <c r="F190" s="40"/>
      <c r="G190" s="77">
        <f>G191</f>
        <v>1913.99596</v>
      </c>
      <c r="H190" s="77">
        <f>H191</f>
        <v>1810.31</v>
      </c>
      <c r="I190" s="77">
        <f>I191</f>
        <v>2122.1000000000004</v>
      </c>
      <c r="J190" s="77">
        <f>J191</f>
        <v>2206.9</v>
      </c>
      <c r="K190" s="77">
        <f>K191</f>
        <v>2295.2</v>
      </c>
    </row>
    <row r="191" spans="1:11" s="17" customFormat="1" ht="15.75">
      <c r="A191" s="49" t="s">
        <v>24</v>
      </c>
      <c r="B191" s="1" t="s">
        <v>13</v>
      </c>
      <c r="C191" s="1" t="s">
        <v>11</v>
      </c>
      <c r="D191" s="1" t="s">
        <v>7</v>
      </c>
      <c r="E191" s="43" t="s">
        <v>40</v>
      </c>
      <c r="F191" s="40"/>
      <c r="G191" s="77">
        <f>G192+G193</f>
        <v>1913.99596</v>
      </c>
      <c r="H191" s="77">
        <f>H192+H193</f>
        <v>1810.31</v>
      </c>
      <c r="I191" s="77">
        <f>I192+I193</f>
        <v>2122.1000000000004</v>
      </c>
      <c r="J191" s="77">
        <f>J192+J193</f>
        <v>2206.9</v>
      </c>
      <c r="K191" s="77">
        <f>K192+K193</f>
        <v>2295.2</v>
      </c>
    </row>
    <row r="192" spans="1:11" s="17" customFormat="1" ht="16.5" customHeight="1">
      <c r="A192" s="42" t="s">
        <v>167</v>
      </c>
      <c r="B192" s="1" t="s">
        <v>13</v>
      </c>
      <c r="C192" s="1" t="s">
        <v>11</v>
      </c>
      <c r="D192" s="1" t="s">
        <v>7</v>
      </c>
      <c r="E192" s="43" t="s">
        <v>40</v>
      </c>
      <c r="F192" s="1" t="s">
        <v>168</v>
      </c>
      <c r="G192" s="77">
        <v>1489.27796</v>
      </c>
      <c r="H192" s="77">
        <v>1390.41</v>
      </c>
      <c r="I192" s="58">
        <v>1629.88</v>
      </c>
      <c r="J192" s="77">
        <v>1695</v>
      </c>
      <c r="K192" s="77">
        <v>1762.9</v>
      </c>
    </row>
    <row r="193" spans="1:11" s="28" customFormat="1" ht="47.25">
      <c r="A193" s="42" t="s">
        <v>169</v>
      </c>
      <c r="B193" s="1" t="s">
        <v>13</v>
      </c>
      <c r="C193" s="1" t="s">
        <v>11</v>
      </c>
      <c r="D193" s="1" t="s">
        <v>7</v>
      </c>
      <c r="E193" s="43" t="s">
        <v>40</v>
      </c>
      <c r="F193" s="1" t="s">
        <v>170</v>
      </c>
      <c r="G193" s="77">
        <v>424.718</v>
      </c>
      <c r="H193" s="77">
        <v>419.9</v>
      </c>
      <c r="I193" s="58">
        <v>492.22</v>
      </c>
      <c r="J193" s="77">
        <v>511.9</v>
      </c>
      <c r="K193" s="77">
        <v>532.3</v>
      </c>
    </row>
    <row r="194" spans="1:11" s="28" customFormat="1" ht="15.75">
      <c r="A194" s="42" t="s">
        <v>215</v>
      </c>
      <c r="B194" s="1" t="s">
        <v>13</v>
      </c>
      <c r="C194" s="1" t="s">
        <v>11</v>
      </c>
      <c r="D194" s="1" t="s">
        <v>7</v>
      </c>
      <c r="E194" s="43" t="s">
        <v>216</v>
      </c>
      <c r="F194" s="1"/>
      <c r="G194" s="77">
        <f>G195</f>
        <v>234</v>
      </c>
      <c r="H194" s="77">
        <f>H195</f>
        <v>256</v>
      </c>
      <c r="I194" s="77">
        <f>I195</f>
        <v>271</v>
      </c>
      <c r="J194" s="77">
        <f>J195</f>
        <v>271</v>
      </c>
      <c r="K194" s="77">
        <f>K195</f>
        <v>271</v>
      </c>
    </row>
    <row r="195" spans="1:11" s="17" customFormat="1" ht="35.25" customHeight="1">
      <c r="A195" s="42" t="s">
        <v>52</v>
      </c>
      <c r="B195" s="1" t="s">
        <v>13</v>
      </c>
      <c r="C195" s="1" t="s">
        <v>11</v>
      </c>
      <c r="D195" s="1" t="s">
        <v>7</v>
      </c>
      <c r="E195" s="43" t="s">
        <v>51</v>
      </c>
      <c r="F195" s="1"/>
      <c r="G195" s="77">
        <f>G196+G198+G197</f>
        <v>234</v>
      </c>
      <c r="H195" s="77">
        <f>H196+H198+H197</f>
        <v>256</v>
      </c>
      <c r="I195" s="77">
        <f>I196+I198+I197</f>
        <v>271</v>
      </c>
      <c r="J195" s="77">
        <f>J196+J198+J197</f>
        <v>271</v>
      </c>
      <c r="K195" s="77">
        <f>K196+K198+K197</f>
        <v>271</v>
      </c>
    </row>
    <row r="196" spans="1:11" s="17" customFormat="1" ht="15.75">
      <c r="A196" s="42" t="s">
        <v>175</v>
      </c>
      <c r="B196" s="1" t="s">
        <v>13</v>
      </c>
      <c r="C196" s="1" t="s">
        <v>11</v>
      </c>
      <c r="D196" s="1" t="s">
        <v>7</v>
      </c>
      <c r="E196" s="43" t="s">
        <v>51</v>
      </c>
      <c r="F196" s="1" t="s">
        <v>168</v>
      </c>
      <c r="G196" s="58">
        <v>160</v>
      </c>
      <c r="H196" s="78">
        <v>186.9</v>
      </c>
      <c r="I196" s="58">
        <v>194.2</v>
      </c>
      <c r="J196" s="58">
        <v>194.2</v>
      </c>
      <c r="K196" s="58">
        <v>194.2</v>
      </c>
    </row>
    <row r="197" spans="1:11" s="17" customFormat="1" ht="47.25">
      <c r="A197" s="42" t="s">
        <v>169</v>
      </c>
      <c r="B197" s="1" t="s">
        <v>13</v>
      </c>
      <c r="C197" s="1" t="s">
        <v>11</v>
      </c>
      <c r="D197" s="1" t="s">
        <v>7</v>
      </c>
      <c r="E197" s="43" t="s">
        <v>51</v>
      </c>
      <c r="F197" s="1" t="s">
        <v>170</v>
      </c>
      <c r="G197" s="58">
        <v>48.3</v>
      </c>
      <c r="H197" s="77">
        <v>56.4</v>
      </c>
      <c r="I197" s="58">
        <v>58.7</v>
      </c>
      <c r="J197" s="58">
        <v>58.7</v>
      </c>
      <c r="K197" s="58">
        <v>58.7</v>
      </c>
    </row>
    <row r="198" spans="1:11" s="17" customFormat="1" ht="15.75">
      <c r="A198" s="48" t="s">
        <v>176</v>
      </c>
      <c r="B198" s="1" t="s">
        <v>13</v>
      </c>
      <c r="C198" s="1" t="s">
        <v>11</v>
      </c>
      <c r="D198" s="1" t="s">
        <v>7</v>
      </c>
      <c r="E198" s="43" t="s">
        <v>51</v>
      </c>
      <c r="F198" s="1" t="s">
        <v>177</v>
      </c>
      <c r="G198" s="58">
        <v>25.7</v>
      </c>
      <c r="H198" s="77">
        <v>12.7</v>
      </c>
      <c r="I198" s="58">
        <v>18.1</v>
      </c>
      <c r="J198" s="58">
        <v>18.1</v>
      </c>
      <c r="K198" s="58">
        <v>18.1</v>
      </c>
    </row>
    <row r="199" spans="1:11" s="17" customFormat="1" ht="31.5">
      <c r="A199" s="50" t="s">
        <v>171</v>
      </c>
      <c r="B199" s="1" t="s">
        <v>13</v>
      </c>
      <c r="C199" s="1" t="s">
        <v>11</v>
      </c>
      <c r="D199" s="1" t="s">
        <v>7</v>
      </c>
      <c r="E199" s="43" t="s">
        <v>172</v>
      </c>
      <c r="F199" s="1"/>
      <c r="G199" s="77">
        <f>G200</f>
        <v>3773.4911199999997</v>
      </c>
      <c r="H199" s="77">
        <f>H200</f>
        <v>3864.792</v>
      </c>
      <c r="I199" s="77">
        <f aca="true" t="shared" si="27" ref="I199:K200">I200</f>
        <v>4528.96</v>
      </c>
      <c r="J199" s="77">
        <f t="shared" si="27"/>
        <v>4709.9</v>
      </c>
      <c r="K199" s="77">
        <f t="shared" si="27"/>
        <v>4897.9</v>
      </c>
    </row>
    <row r="200" spans="1:11" s="17" customFormat="1" ht="31.5">
      <c r="A200" s="42" t="s">
        <v>173</v>
      </c>
      <c r="B200" s="1" t="s">
        <v>13</v>
      </c>
      <c r="C200" s="1" t="s">
        <v>11</v>
      </c>
      <c r="D200" s="1" t="s">
        <v>7</v>
      </c>
      <c r="E200" s="43" t="s">
        <v>174</v>
      </c>
      <c r="F200" s="1"/>
      <c r="G200" s="77">
        <f>G201</f>
        <v>3773.4911199999997</v>
      </c>
      <c r="H200" s="77">
        <f>H201</f>
        <v>3864.792</v>
      </c>
      <c r="I200" s="77">
        <f t="shared" si="27"/>
        <v>4528.96</v>
      </c>
      <c r="J200" s="77">
        <f t="shared" si="27"/>
        <v>4709.9</v>
      </c>
      <c r="K200" s="77">
        <f t="shared" si="27"/>
        <v>4897.9</v>
      </c>
    </row>
    <row r="201" spans="1:11" s="17" customFormat="1" ht="63">
      <c r="A201" s="42" t="s">
        <v>3</v>
      </c>
      <c r="B201" s="1" t="s">
        <v>13</v>
      </c>
      <c r="C201" s="1" t="s">
        <v>11</v>
      </c>
      <c r="D201" s="1" t="s">
        <v>7</v>
      </c>
      <c r="E201" s="43" t="s">
        <v>41</v>
      </c>
      <c r="F201" s="1"/>
      <c r="G201" s="77">
        <f>G202+G204+G205+G203+G206</f>
        <v>3773.4911199999997</v>
      </c>
      <c r="H201" s="77">
        <f>H202+H204+H205+H203+H206</f>
        <v>3864.792</v>
      </c>
      <c r="I201" s="77">
        <f>I202+I204+I205+I203+I206</f>
        <v>4528.96</v>
      </c>
      <c r="J201" s="77">
        <f>J202+J204+J205+J203+J206</f>
        <v>4709.9</v>
      </c>
      <c r="K201" s="77">
        <f>K202+K204+K205+K203+K206</f>
        <v>4897.9</v>
      </c>
    </row>
    <row r="202" spans="1:11" s="17" customFormat="1" ht="15.75">
      <c r="A202" s="42" t="s">
        <v>175</v>
      </c>
      <c r="B202" s="1" t="s">
        <v>13</v>
      </c>
      <c r="C202" s="1" t="s">
        <v>11</v>
      </c>
      <c r="D202" s="1" t="s">
        <v>7</v>
      </c>
      <c r="E202" s="43" t="s">
        <v>41</v>
      </c>
      <c r="F202" s="1" t="s">
        <v>168</v>
      </c>
      <c r="G202" s="77">
        <v>2609.309</v>
      </c>
      <c r="H202" s="77">
        <v>2787.6</v>
      </c>
      <c r="I202" s="58">
        <v>3219.4</v>
      </c>
      <c r="J202" s="77">
        <v>3348.2</v>
      </c>
      <c r="K202" s="77">
        <v>3482.1</v>
      </c>
    </row>
    <row r="203" spans="1:11" s="17" customFormat="1" ht="47.25">
      <c r="A203" s="42" t="s">
        <v>169</v>
      </c>
      <c r="B203" s="1" t="s">
        <v>13</v>
      </c>
      <c r="C203" s="1" t="s">
        <v>11</v>
      </c>
      <c r="D203" s="1" t="s">
        <v>7</v>
      </c>
      <c r="E203" s="43" t="s">
        <v>41</v>
      </c>
      <c r="F203" s="1" t="s">
        <v>170</v>
      </c>
      <c r="G203" s="77">
        <v>801.024</v>
      </c>
      <c r="H203" s="77">
        <v>841.88</v>
      </c>
      <c r="I203" s="58">
        <v>972.26</v>
      </c>
      <c r="J203" s="77">
        <v>1011.2</v>
      </c>
      <c r="K203" s="77">
        <v>1051.6</v>
      </c>
    </row>
    <row r="204" spans="1:11" s="17" customFormat="1" ht="21" customHeight="1">
      <c r="A204" s="48" t="s">
        <v>176</v>
      </c>
      <c r="B204" s="1" t="s">
        <v>13</v>
      </c>
      <c r="C204" s="1" t="s">
        <v>11</v>
      </c>
      <c r="D204" s="1" t="s">
        <v>7</v>
      </c>
      <c r="E204" s="43" t="s">
        <v>41</v>
      </c>
      <c r="F204" s="1" t="s">
        <v>177</v>
      </c>
      <c r="G204" s="77">
        <v>220.5633</v>
      </c>
      <c r="H204" s="77">
        <v>226.23963</v>
      </c>
      <c r="I204" s="58">
        <v>329.6</v>
      </c>
      <c r="J204" s="77">
        <v>342.8</v>
      </c>
      <c r="K204" s="77">
        <v>356.5</v>
      </c>
    </row>
    <row r="205" spans="1:11" s="17" customFormat="1" ht="15.75">
      <c r="A205" s="17" t="s">
        <v>203</v>
      </c>
      <c r="B205" s="1" t="s">
        <v>13</v>
      </c>
      <c r="C205" s="1" t="s">
        <v>11</v>
      </c>
      <c r="D205" s="1" t="s">
        <v>7</v>
      </c>
      <c r="E205" s="43" t="s">
        <v>41</v>
      </c>
      <c r="F205" s="1" t="s">
        <v>204</v>
      </c>
      <c r="G205" s="77">
        <v>15.2</v>
      </c>
      <c r="H205" s="77">
        <v>8.948</v>
      </c>
      <c r="I205" s="58">
        <v>7.7</v>
      </c>
      <c r="J205" s="77">
        <v>7.7</v>
      </c>
      <c r="K205" s="77">
        <v>7.7</v>
      </c>
    </row>
    <row r="206" spans="1:11" s="17" customFormat="1" ht="15.75">
      <c r="A206" s="17" t="s">
        <v>336</v>
      </c>
      <c r="B206" s="1" t="s">
        <v>13</v>
      </c>
      <c r="C206" s="1" t="s">
        <v>11</v>
      </c>
      <c r="D206" s="1" t="s">
        <v>7</v>
      </c>
      <c r="E206" s="43" t="s">
        <v>41</v>
      </c>
      <c r="F206" s="1" t="s">
        <v>337</v>
      </c>
      <c r="G206" s="77">
        <v>127.39482</v>
      </c>
      <c r="H206" s="77">
        <v>0.12437</v>
      </c>
      <c r="I206" s="77">
        <v>0</v>
      </c>
      <c r="J206" s="77">
        <v>0</v>
      </c>
      <c r="K206" s="77">
        <v>0</v>
      </c>
    </row>
    <row r="207" spans="1:11" s="17" customFormat="1" ht="47.25">
      <c r="A207" s="13" t="s">
        <v>318</v>
      </c>
      <c r="B207" s="1" t="s">
        <v>13</v>
      </c>
      <c r="C207" s="1" t="s">
        <v>11</v>
      </c>
      <c r="D207" s="1" t="s">
        <v>7</v>
      </c>
      <c r="E207" s="43" t="s">
        <v>319</v>
      </c>
      <c r="F207" s="1"/>
      <c r="G207" s="77">
        <f aca="true" t="shared" si="28" ref="G207:H209">G208</f>
        <v>4.75008</v>
      </c>
      <c r="H207" s="77">
        <f t="shared" si="28"/>
        <v>1.65269</v>
      </c>
      <c r="I207" s="77">
        <f aca="true" t="shared" si="29" ref="I207:K209">I208</f>
        <v>0</v>
      </c>
      <c r="J207" s="77">
        <f t="shared" si="29"/>
        <v>0</v>
      </c>
      <c r="K207" s="77">
        <f t="shared" si="29"/>
        <v>0</v>
      </c>
    </row>
    <row r="208" spans="1:11" s="17" customFormat="1" ht="16.5" customHeight="1">
      <c r="A208" s="13" t="s">
        <v>364</v>
      </c>
      <c r="B208" s="1" t="s">
        <v>13</v>
      </c>
      <c r="C208" s="1" t="s">
        <v>11</v>
      </c>
      <c r="D208" s="1" t="s">
        <v>7</v>
      </c>
      <c r="E208" s="43" t="s">
        <v>338</v>
      </c>
      <c r="F208" s="1"/>
      <c r="G208" s="77">
        <f t="shared" si="28"/>
        <v>4.75008</v>
      </c>
      <c r="H208" s="77">
        <f t="shared" si="28"/>
        <v>1.65269</v>
      </c>
      <c r="I208" s="77">
        <f t="shared" si="29"/>
        <v>0</v>
      </c>
      <c r="J208" s="77">
        <f t="shared" si="29"/>
        <v>0</v>
      </c>
      <c r="K208" s="77">
        <f t="shared" si="29"/>
        <v>0</v>
      </c>
    </row>
    <row r="209" spans="1:11" s="17" customFormat="1" ht="31.5">
      <c r="A209" s="13" t="s">
        <v>365</v>
      </c>
      <c r="B209" s="1" t="s">
        <v>13</v>
      </c>
      <c r="C209" s="1" t="s">
        <v>11</v>
      </c>
      <c r="D209" s="1" t="s">
        <v>7</v>
      </c>
      <c r="E209" s="43" t="s">
        <v>339</v>
      </c>
      <c r="F209" s="1"/>
      <c r="G209" s="77">
        <f t="shared" si="28"/>
        <v>4.75008</v>
      </c>
      <c r="H209" s="77">
        <f t="shared" si="28"/>
        <v>1.65269</v>
      </c>
      <c r="I209" s="77">
        <f t="shared" si="29"/>
        <v>0</v>
      </c>
      <c r="J209" s="77">
        <f t="shared" si="29"/>
        <v>0</v>
      </c>
      <c r="K209" s="77">
        <f t="shared" si="29"/>
        <v>0</v>
      </c>
    </row>
    <row r="210" spans="1:11" s="17" customFormat="1" ht="31.5">
      <c r="A210" s="13" t="s">
        <v>366</v>
      </c>
      <c r="B210" s="1" t="s">
        <v>13</v>
      </c>
      <c r="C210" s="1" t="s">
        <v>11</v>
      </c>
      <c r="D210" s="1" t="s">
        <v>7</v>
      </c>
      <c r="E210" s="43" t="s">
        <v>339</v>
      </c>
      <c r="F210" s="1" t="s">
        <v>200</v>
      </c>
      <c r="G210" s="77">
        <v>4.75008</v>
      </c>
      <c r="H210" s="77">
        <v>1.65269</v>
      </c>
      <c r="I210" s="77">
        <v>0</v>
      </c>
      <c r="J210" s="77">
        <v>0</v>
      </c>
      <c r="K210" s="77">
        <v>0</v>
      </c>
    </row>
    <row r="211" spans="1:11" s="17" customFormat="1" ht="63">
      <c r="A211" s="42" t="s">
        <v>148</v>
      </c>
      <c r="B211" s="1" t="s">
        <v>13</v>
      </c>
      <c r="C211" s="1" t="s">
        <v>11</v>
      </c>
      <c r="D211" s="1" t="s">
        <v>7</v>
      </c>
      <c r="E211" s="1" t="s">
        <v>129</v>
      </c>
      <c r="F211" s="1"/>
      <c r="G211" s="77">
        <f>G212</f>
        <v>0</v>
      </c>
      <c r="H211" s="77">
        <f>H212</f>
        <v>649.52</v>
      </c>
      <c r="I211" s="77">
        <f aca="true" t="shared" si="30" ref="I211:K212">I212</f>
        <v>0</v>
      </c>
      <c r="J211" s="77">
        <f t="shared" si="30"/>
        <v>0</v>
      </c>
      <c r="K211" s="77">
        <f t="shared" si="30"/>
        <v>0</v>
      </c>
    </row>
    <row r="212" spans="1:11" s="17" customFormat="1" ht="94.5">
      <c r="A212" s="42" t="s">
        <v>149</v>
      </c>
      <c r="B212" s="1" t="s">
        <v>13</v>
      </c>
      <c r="C212" s="1" t="s">
        <v>11</v>
      </c>
      <c r="D212" s="1" t="s">
        <v>7</v>
      </c>
      <c r="E212" s="1" t="s">
        <v>131</v>
      </c>
      <c r="F212" s="1"/>
      <c r="G212" s="77">
        <f>G213</f>
        <v>0</v>
      </c>
      <c r="H212" s="77">
        <f>H213</f>
        <v>649.52</v>
      </c>
      <c r="I212" s="77">
        <f t="shared" si="30"/>
        <v>0</v>
      </c>
      <c r="J212" s="77">
        <f t="shared" si="30"/>
        <v>0</v>
      </c>
      <c r="K212" s="77">
        <f t="shared" si="30"/>
        <v>0</v>
      </c>
    </row>
    <row r="213" spans="1:11" s="17" customFormat="1" ht="31.5">
      <c r="A213" s="42" t="s">
        <v>150</v>
      </c>
      <c r="B213" s="1" t="s">
        <v>13</v>
      </c>
      <c r="C213" s="1" t="s">
        <v>11</v>
      </c>
      <c r="D213" s="1" t="s">
        <v>7</v>
      </c>
      <c r="E213" s="1" t="s">
        <v>151</v>
      </c>
      <c r="F213" s="1"/>
      <c r="G213" s="77">
        <f>G214+G215</f>
        <v>0</v>
      </c>
      <c r="H213" s="77">
        <f>H214+H215</f>
        <v>649.52</v>
      </c>
      <c r="I213" s="77">
        <f>I214+I215</f>
        <v>0</v>
      </c>
      <c r="J213" s="77">
        <f>J214+J215</f>
        <v>0</v>
      </c>
      <c r="K213" s="77">
        <f>K214+K215</f>
        <v>0</v>
      </c>
    </row>
    <row r="214" spans="1:11" s="17" customFormat="1" ht="15.75">
      <c r="A214" s="42" t="s">
        <v>175</v>
      </c>
      <c r="B214" s="1" t="s">
        <v>13</v>
      </c>
      <c r="C214" s="1" t="s">
        <v>11</v>
      </c>
      <c r="D214" s="1" t="s">
        <v>7</v>
      </c>
      <c r="E214" s="1" t="s">
        <v>151</v>
      </c>
      <c r="F214" s="1" t="s">
        <v>168</v>
      </c>
      <c r="G214" s="77">
        <v>0</v>
      </c>
      <c r="H214" s="77">
        <v>498.4</v>
      </c>
      <c r="I214" s="77">
        <v>0</v>
      </c>
      <c r="J214" s="77">
        <v>0</v>
      </c>
      <c r="K214" s="77">
        <v>0</v>
      </c>
    </row>
    <row r="215" spans="1:11" s="17" customFormat="1" ht="47.25">
      <c r="A215" s="42" t="s">
        <v>169</v>
      </c>
      <c r="B215" s="1" t="s">
        <v>13</v>
      </c>
      <c r="C215" s="1" t="s">
        <v>11</v>
      </c>
      <c r="D215" s="1" t="s">
        <v>7</v>
      </c>
      <c r="E215" s="1" t="s">
        <v>152</v>
      </c>
      <c r="F215" s="1" t="s">
        <v>170</v>
      </c>
      <c r="G215" s="77">
        <v>0</v>
      </c>
      <c r="H215" s="77">
        <v>151.12</v>
      </c>
      <c r="I215" s="77">
        <v>0</v>
      </c>
      <c r="J215" s="77">
        <v>0</v>
      </c>
      <c r="K215" s="77">
        <v>0</v>
      </c>
    </row>
    <row r="216" spans="1:11" s="17" customFormat="1" ht="15.75">
      <c r="A216" s="46" t="s">
        <v>217</v>
      </c>
      <c r="B216" s="40" t="s">
        <v>13</v>
      </c>
      <c r="C216" s="40">
        <v>10</v>
      </c>
      <c r="D216" s="40"/>
      <c r="E216" s="40"/>
      <c r="F216" s="40"/>
      <c r="G216" s="77">
        <f>G217</f>
        <v>5615.4</v>
      </c>
      <c r="H216" s="77">
        <f>H217</f>
        <v>6056</v>
      </c>
      <c r="I216" s="77">
        <f aca="true" t="shared" si="31" ref="I216:K217">I217</f>
        <v>6112</v>
      </c>
      <c r="J216" s="77">
        <f t="shared" si="31"/>
        <v>6112</v>
      </c>
      <c r="K216" s="77">
        <f t="shared" si="31"/>
        <v>6112</v>
      </c>
    </row>
    <row r="217" spans="1:11" s="17" customFormat="1" ht="15.75">
      <c r="A217" s="46" t="s">
        <v>218</v>
      </c>
      <c r="B217" s="40" t="s">
        <v>13</v>
      </c>
      <c r="C217" s="40">
        <v>10</v>
      </c>
      <c r="D217" s="40" t="s">
        <v>10</v>
      </c>
      <c r="E217" s="40"/>
      <c r="F217" s="40"/>
      <c r="G217" s="78">
        <f>G218</f>
        <v>5615.4</v>
      </c>
      <c r="H217" s="78">
        <f>H218</f>
        <v>6056</v>
      </c>
      <c r="I217" s="78">
        <f t="shared" si="31"/>
        <v>6112</v>
      </c>
      <c r="J217" s="78">
        <f t="shared" si="31"/>
        <v>6112</v>
      </c>
      <c r="K217" s="78">
        <f t="shared" si="31"/>
        <v>6112</v>
      </c>
    </row>
    <row r="218" spans="1:11" s="17" customFormat="1" ht="31.5">
      <c r="A218" s="42" t="s">
        <v>219</v>
      </c>
      <c r="B218" s="1" t="s">
        <v>13</v>
      </c>
      <c r="C218" s="1">
        <v>10</v>
      </c>
      <c r="D218" s="1" t="s">
        <v>10</v>
      </c>
      <c r="E218" s="43" t="s">
        <v>220</v>
      </c>
      <c r="F218" s="1"/>
      <c r="G218" s="77">
        <f>G219+G223</f>
        <v>5615.4</v>
      </c>
      <c r="H218" s="77">
        <f>H219+H223</f>
        <v>6056</v>
      </c>
      <c r="I218" s="77">
        <f>I219+I223</f>
        <v>6112</v>
      </c>
      <c r="J218" s="77">
        <f>J219+J223</f>
        <v>6112</v>
      </c>
      <c r="K218" s="77">
        <f>K219+K223</f>
        <v>6112</v>
      </c>
    </row>
    <row r="219" spans="1:11" s="17" customFormat="1" ht="47.25">
      <c r="A219" s="42" t="s">
        <v>221</v>
      </c>
      <c r="B219" s="1" t="s">
        <v>13</v>
      </c>
      <c r="C219" s="1">
        <v>10</v>
      </c>
      <c r="D219" s="1" t="s">
        <v>10</v>
      </c>
      <c r="E219" s="43" t="s">
        <v>222</v>
      </c>
      <c r="F219" s="1"/>
      <c r="G219" s="77">
        <f>G220</f>
        <v>1223</v>
      </c>
      <c r="H219" s="77">
        <f>H220</f>
        <v>1575</v>
      </c>
      <c r="I219" s="77">
        <f>I220</f>
        <v>1452</v>
      </c>
      <c r="J219" s="77">
        <f>J220</f>
        <v>1452</v>
      </c>
      <c r="K219" s="77">
        <f>K220</f>
        <v>1452</v>
      </c>
    </row>
    <row r="220" spans="1:11" s="17" customFormat="1" ht="17.25" customHeight="1">
      <c r="A220" s="42" t="s">
        <v>223</v>
      </c>
      <c r="B220" s="1" t="s">
        <v>13</v>
      </c>
      <c r="C220" s="1">
        <v>10</v>
      </c>
      <c r="D220" s="1" t="s">
        <v>10</v>
      </c>
      <c r="E220" s="43" t="s">
        <v>53</v>
      </c>
      <c r="F220" s="61"/>
      <c r="G220" s="80">
        <f>G221+G222</f>
        <v>1223</v>
      </c>
      <c r="H220" s="80">
        <f>H221+H222</f>
        <v>1575</v>
      </c>
      <c r="I220" s="80">
        <f>I221+I222</f>
        <v>1452</v>
      </c>
      <c r="J220" s="80">
        <f>J221+J222</f>
        <v>1452</v>
      </c>
      <c r="K220" s="80">
        <f>K221+K222</f>
        <v>1452</v>
      </c>
    </row>
    <row r="221" spans="1:11" s="17" customFormat="1" ht="17.25" customHeight="1">
      <c r="A221" s="48" t="s">
        <v>224</v>
      </c>
      <c r="B221" s="1" t="s">
        <v>13</v>
      </c>
      <c r="C221" s="1">
        <v>10</v>
      </c>
      <c r="D221" s="1" t="s">
        <v>10</v>
      </c>
      <c r="E221" s="43" t="s">
        <v>53</v>
      </c>
      <c r="F221" s="61" t="s">
        <v>200</v>
      </c>
      <c r="G221" s="77">
        <v>475.77948</v>
      </c>
      <c r="H221" s="80">
        <v>427.5</v>
      </c>
      <c r="I221" s="58">
        <v>421.9</v>
      </c>
      <c r="J221" s="58">
        <v>421.9</v>
      </c>
      <c r="K221" s="58">
        <v>421.9</v>
      </c>
    </row>
    <row r="222" spans="1:11" s="17" customFormat="1" ht="17.25" customHeight="1">
      <c r="A222" s="42" t="s">
        <v>133</v>
      </c>
      <c r="B222" s="1" t="s">
        <v>13</v>
      </c>
      <c r="C222" s="1">
        <v>10</v>
      </c>
      <c r="D222" s="1" t="s">
        <v>10</v>
      </c>
      <c r="E222" s="43" t="s">
        <v>53</v>
      </c>
      <c r="F222" s="61" t="s">
        <v>134</v>
      </c>
      <c r="G222" s="77">
        <v>747.22052</v>
      </c>
      <c r="H222" s="80">
        <v>1147.5</v>
      </c>
      <c r="I222" s="58">
        <v>1030.1</v>
      </c>
      <c r="J222" s="58">
        <v>1030.1</v>
      </c>
      <c r="K222" s="58">
        <v>1030.1</v>
      </c>
    </row>
    <row r="223" spans="1:11" s="17" customFormat="1" ht="47.25">
      <c r="A223" s="42" t="s">
        <v>225</v>
      </c>
      <c r="B223" s="1" t="s">
        <v>13</v>
      </c>
      <c r="C223" s="1">
        <v>10</v>
      </c>
      <c r="D223" s="1" t="s">
        <v>10</v>
      </c>
      <c r="E223" s="43" t="s">
        <v>226</v>
      </c>
      <c r="F223" s="27"/>
      <c r="G223" s="81">
        <f aca="true" t="shared" si="32" ref="G223:H225">G224</f>
        <v>4392.4</v>
      </c>
      <c r="H223" s="81">
        <f t="shared" si="32"/>
        <v>4481</v>
      </c>
      <c r="I223" s="81">
        <f aca="true" t="shared" si="33" ref="I223:K225">I224</f>
        <v>4660</v>
      </c>
      <c r="J223" s="81">
        <f t="shared" si="33"/>
        <v>4660</v>
      </c>
      <c r="K223" s="81">
        <f t="shared" si="33"/>
        <v>4660</v>
      </c>
    </row>
    <row r="224" spans="1:11" s="17" customFormat="1" ht="47.25">
      <c r="A224" s="48" t="s">
        <v>227</v>
      </c>
      <c r="B224" s="1" t="s">
        <v>13</v>
      </c>
      <c r="C224" s="1">
        <v>10</v>
      </c>
      <c r="D224" s="1" t="s">
        <v>10</v>
      </c>
      <c r="E224" s="43" t="s">
        <v>228</v>
      </c>
      <c r="F224" s="27"/>
      <c r="G224" s="81">
        <f t="shared" si="32"/>
        <v>4392.4</v>
      </c>
      <c r="H224" s="81">
        <f t="shared" si="32"/>
        <v>4481</v>
      </c>
      <c r="I224" s="81">
        <f t="shared" si="33"/>
        <v>4660</v>
      </c>
      <c r="J224" s="81">
        <f t="shared" si="33"/>
        <v>4660</v>
      </c>
      <c r="K224" s="81">
        <f t="shared" si="33"/>
        <v>4660</v>
      </c>
    </row>
    <row r="225" spans="1:11" s="17" customFormat="1" ht="15.75">
      <c r="A225" s="42" t="s">
        <v>4</v>
      </c>
      <c r="B225" s="1" t="s">
        <v>13</v>
      </c>
      <c r="C225" s="1">
        <v>10</v>
      </c>
      <c r="D225" s="1" t="s">
        <v>10</v>
      </c>
      <c r="E225" s="43" t="s">
        <v>229</v>
      </c>
      <c r="F225" s="27"/>
      <c r="G225" s="81">
        <f t="shared" si="32"/>
        <v>4392.4</v>
      </c>
      <c r="H225" s="81">
        <f t="shared" si="32"/>
        <v>4481</v>
      </c>
      <c r="I225" s="81">
        <f t="shared" si="33"/>
        <v>4660</v>
      </c>
      <c r="J225" s="81">
        <f t="shared" si="33"/>
        <v>4660</v>
      </c>
      <c r="K225" s="81">
        <f t="shared" si="33"/>
        <v>4660</v>
      </c>
    </row>
    <row r="226" spans="1:11" s="17" customFormat="1" ht="31.5">
      <c r="A226" s="48" t="s">
        <v>230</v>
      </c>
      <c r="B226" s="1" t="s">
        <v>13</v>
      </c>
      <c r="C226" s="1" t="s">
        <v>25</v>
      </c>
      <c r="D226" s="1" t="s">
        <v>10</v>
      </c>
      <c r="E226" s="43" t="s">
        <v>229</v>
      </c>
      <c r="F226" s="72" t="s">
        <v>231</v>
      </c>
      <c r="G226" s="58">
        <v>4392.4</v>
      </c>
      <c r="H226" s="81">
        <v>4481</v>
      </c>
      <c r="I226" s="77">
        <v>4660</v>
      </c>
      <c r="J226" s="77">
        <v>4660</v>
      </c>
      <c r="K226" s="77">
        <v>4660</v>
      </c>
    </row>
    <row r="227" spans="1:11" s="17" customFormat="1" ht="31.5">
      <c r="A227" s="38" t="s">
        <v>232</v>
      </c>
      <c r="B227" s="39" t="s">
        <v>14</v>
      </c>
      <c r="C227" s="39"/>
      <c r="D227" s="39"/>
      <c r="E227" s="39"/>
      <c r="F227" s="39"/>
      <c r="G227" s="76">
        <f>G228+G248+G260+G254</f>
        <v>19486.56189</v>
      </c>
      <c r="H227" s="76">
        <f>H228+H248+H260+H254</f>
        <v>19962.874770000002</v>
      </c>
      <c r="I227" s="76">
        <f>I228+I248+I260+I254</f>
        <v>16604.9</v>
      </c>
      <c r="J227" s="76">
        <f>J228+J248+J260+J254</f>
        <v>19797.8</v>
      </c>
      <c r="K227" s="76">
        <f>K228+K248+K260+K254</f>
        <v>20219.4</v>
      </c>
    </row>
    <row r="228" spans="1:11" s="17" customFormat="1" ht="15.75">
      <c r="A228" s="38" t="s">
        <v>233</v>
      </c>
      <c r="B228" s="39" t="s">
        <v>14</v>
      </c>
      <c r="C228" s="39" t="s">
        <v>8</v>
      </c>
      <c r="D228" s="39"/>
      <c r="E228" s="39"/>
      <c r="F228" s="39"/>
      <c r="G228" s="76">
        <f>G229+G237</f>
        <v>4403.2068899999995</v>
      </c>
      <c r="H228" s="76">
        <f>H229+H237</f>
        <v>4899.700000000001</v>
      </c>
      <c r="I228" s="76">
        <f>I229+I237</f>
        <v>4925</v>
      </c>
      <c r="J228" s="76">
        <f>J229+J237</f>
        <v>5118.3</v>
      </c>
      <c r="K228" s="76">
        <f>K229+K237</f>
        <v>5321.8</v>
      </c>
    </row>
    <row r="229" spans="1:11" s="28" customFormat="1" ht="47.25">
      <c r="A229" s="41" t="s">
        <v>234</v>
      </c>
      <c r="B229" s="39" t="s">
        <v>14</v>
      </c>
      <c r="C229" s="40" t="s">
        <v>8</v>
      </c>
      <c r="D229" s="40" t="s">
        <v>17</v>
      </c>
      <c r="E229" s="40"/>
      <c r="F229" s="40"/>
      <c r="G229" s="76">
        <f aca="true" t="shared" si="34" ref="G229:H231">G230</f>
        <v>2826.28114</v>
      </c>
      <c r="H229" s="76">
        <f t="shared" si="34"/>
        <v>3278.9</v>
      </c>
      <c r="I229" s="76">
        <f aca="true" t="shared" si="35" ref="I229:K231">I230</f>
        <v>3075.16</v>
      </c>
      <c r="J229" s="76">
        <f t="shared" si="35"/>
        <v>3197.2000000000003</v>
      </c>
      <c r="K229" s="76">
        <f t="shared" si="35"/>
        <v>3325.8</v>
      </c>
    </row>
    <row r="230" spans="1:11" s="17" customFormat="1" ht="47.25">
      <c r="A230" s="42" t="s">
        <v>163</v>
      </c>
      <c r="B230" s="54" t="s">
        <v>14</v>
      </c>
      <c r="C230" s="1" t="s">
        <v>8</v>
      </c>
      <c r="D230" s="1" t="s">
        <v>17</v>
      </c>
      <c r="E230" s="43" t="s">
        <v>164</v>
      </c>
      <c r="F230" s="1"/>
      <c r="G230" s="77">
        <f t="shared" si="34"/>
        <v>2826.28114</v>
      </c>
      <c r="H230" s="77">
        <f t="shared" si="34"/>
        <v>3278.9</v>
      </c>
      <c r="I230" s="77">
        <f t="shared" si="35"/>
        <v>3075.16</v>
      </c>
      <c r="J230" s="77">
        <f t="shared" si="35"/>
        <v>3197.2000000000003</v>
      </c>
      <c r="K230" s="77">
        <f t="shared" si="35"/>
        <v>3325.8</v>
      </c>
    </row>
    <row r="231" spans="1:11" s="17" customFormat="1" ht="33" customHeight="1">
      <c r="A231" s="48" t="s">
        <v>165</v>
      </c>
      <c r="B231" s="54" t="s">
        <v>14</v>
      </c>
      <c r="C231" s="1" t="s">
        <v>8</v>
      </c>
      <c r="D231" s="1" t="s">
        <v>17</v>
      </c>
      <c r="E231" s="43" t="s">
        <v>166</v>
      </c>
      <c r="F231" s="40"/>
      <c r="G231" s="77">
        <f t="shared" si="34"/>
        <v>2826.28114</v>
      </c>
      <c r="H231" s="77">
        <f t="shared" si="34"/>
        <v>3278.9</v>
      </c>
      <c r="I231" s="77">
        <f t="shared" si="35"/>
        <v>3075.16</v>
      </c>
      <c r="J231" s="77">
        <f t="shared" si="35"/>
        <v>3197.2000000000003</v>
      </c>
      <c r="K231" s="77">
        <f t="shared" si="35"/>
        <v>3325.8</v>
      </c>
    </row>
    <row r="232" spans="1:11" s="17" customFormat="1" ht="20.25" customHeight="1">
      <c r="A232" s="49" t="s">
        <v>24</v>
      </c>
      <c r="B232" s="54" t="s">
        <v>14</v>
      </c>
      <c r="C232" s="1" t="s">
        <v>8</v>
      </c>
      <c r="D232" s="1" t="s">
        <v>17</v>
      </c>
      <c r="E232" s="43" t="s">
        <v>40</v>
      </c>
      <c r="F232" s="40"/>
      <c r="G232" s="77">
        <f>G233+G236+G235+G234</f>
        <v>2826.28114</v>
      </c>
      <c r="H232" s="77">
        <f>H233+H236+H235+H234</f>
        <v>3278.9</v>
      </c>
      <c r="I232" s="77">
        <f>I233+I236+I235+I234</f>
        <v>3075.16</v>
      </c>
      <c r="J232" s="77">
        <f>J233+J236+J235+J234</f>
        <v>3197.2000000000003</v>
      </c>
      <c r="K232" s="77">
        <f>K233+K236+K235+K234</f>
        <v>3325.8</v>
      </c>
    </row>
    <row r="233" spans="1:11" s="17" customFormat="1" ht="15.75">
      <c r="A233" s="42" t="s">
        <v>175</v>
      </c>
      <c r="B233" s="54" t="s">
        <v>14</v>
      </c>
      <c r="C233" s="1" t="s">
        <v>8</v>
      </c>
      <c r="D233" s="1" t="s">
        <v>17</v>
      </c>
      <c r="E233" s="43" t="s">
        <v>40</v>
      </c>
      <c r="F233" s="1" t="s">
        <v>168</v>
      </c>
      <c r="G233" s="77">
        <v>2039.7418</v>
      </c>
      <c r="H233" s="77">
        <v>2441.4</v>
      </c>
      <c r="I233" s="77">
        <v>2308.4</v>
      </c>
      <c r="J233" s="77">
        <v>2400</v>
      </c>
      <c r="K233" s="77">
        <v>2496.8</v>
      </c>
    </row>
    <row r="234" spans="1:11" s="17" customFormat="1" ht="31.5">
      <c r="A234" s="42" t="s">
        <v>235</v>
      </c>
      <c r="B234" s="54" t="s">
        <v>14</v>
      </c>
      <c r="C234" s="1" t="s">
        <v>8</v>
      </c>
      <c r="D234" s="1" t="s">
        <v>17</v>
      </c>
      <c r="E234" s="43" t="s">
        <v>40</v>
      </c>
      <c r="F234" s="47" t="s">
        <v>236</v>
      </c>
      <c r="G234" s="77">
        <v>4</v>
      </c>
      <c r="H234" s="78">
        <v>2</v>
      </c>
      <c r="I234" s="77">
        <v>2</v>
      </c>
      <c r="J234" s="77">
        <v>2</v>
      </c>
      <c r="K234" s="77">
        <v>2</v>
      </c>
    </row>
    <row r="235" spans="1:11" s="17" customFormat="1" ht="47.25">
      <c r="A235" s="42" t="s">
        <v>169</v>
      </c>
      <c r="B235" s="54" t="s">
        <v>14</v>
      </c>
      <c r="C235" s="1" t="s">
        <v>8</v>
      </c>
      <c r="D235" s="1" t="s">
        <v>17</v>
      </c>
      <c r="E235" s="43" t="s">
        <v>40</v>
      </c>
      <c r="F235" s="1" t="s">
        <v>170</v>
      </c>
      <c r="G235" s="77">
        <v>602.14945</v>
      </c>
      <c r="H235" s="77">
        <v>737.5</v>
      </c>
      <c r="I235" s="77">
        <v>697.14</v>
      </c>
      <c r="J235" s="77">
        <v>724.9</v>
      </c>
      <c r="K235" s="77">
        <v>753.9</v>
      </c>
    </row>
    <row r="236" spans="1:11" s="17" customFormat="1" ht="15.75">
      <c r="A236" s="48" t="s">
        <v>176</v>
      </c>
      <c r="B236" s="54" t="s">
        <v>14</v>
      </c>
      <c r="C236" s="1" t="s">
        <v>8</v>
      </c>
      <c r="D236" s="1" t="s">
        <v>17</v>
      </c>
      <c r="E236" s="43" t="s">
        <v>40</v>
      </c>
      <c r="F236" s="1" t="s">
        <v>177</v>
      </c>
      <c r="G236" s="77">
        <v>180.38989</v>
      </c>
      <c r="H236" s="77">
        <v>98</v>
      </c>
      <c r="I236" s="77">
        <v>67.62</v>
      </c>
      <c r="J236" s="77">
        <v>70.3</v>
      </c>
      <c r="K236" s="77">
        <v>73.1</v>
      </c>
    </row>
    <row r="237" spans="1:11" s="17" customFormat="1" ht="15.75">
      <c r="A237" s="41" t="s">
        <v>237</v>
      </c>
      <c r="B237" s="39" t="s">
        <v>14</v>
      </c>
      <c r="C237" s="40" t="s">
        <v>8</v>
      </c>
      <c r="D237" s="40" t="s">
        <v>22</v>
      </c>
      <c r="E237" s="40"/>
      <c r="F237" s="1"/>
      <c r="G237" s="77">
        <f>G238+G242</f>
        <v>1576.9257499999999</v>
      </c>
      <c r="H237" s="77">
        <f>H238+H242</f>
        <v>1620.8000000000002</v>
      </c>
      <c r="I237" s="77">
        <f>I238+I242</f>
        <v>1849.84</v>
      </c>
      <c r="J237" s="77">
        <f>J238+J242</f>
        <v>1921.1</v>
      </c>
      <c r="K237" s="77">
        <f>K238+K242</f>
        <v>1996</v>
      </c>
    </row>
    <row r="238" spans="1:11" s="28" customFormat="1" ht="47.25">
      <c r="A238" s="42" t="s">
        <v>163</v>
      </c>
      <c r="B238" s="54" t="s">
        <v>14</v>
      </c>
      <c r="C238" s="1" t="s">
        <v>8</v>
      </c>
      <c r="D238" s="1" t="s">
        <v>22</v>
      </c>
      <c r="E238" s="43" t="s">
        <v>164</v>
      </c>
      <c r="F238" s="40"/>
      <c r="G238" s="77">
        <f aca="true" t="shared" si="36" ref="G238:H240">G239</f>
        <v>39</v>
      </c>
      <c r="H238" s="77">
        <f t="shared" si="36"/>
        <v>42</v>
      </c>
      <c r="I238" s="77">
        <f aca="true" t="shared" si="37" ref="I238:K240">I239</f>
        <v>57</v>
      </c>
      <c r="J238" s="77">
        <f t="shared" si="37"/>
        <v>57</v>
      </c>
      <c r="K238" s="77">
        <f t="shared" si="37"/>
        <v>57</v>
      </c>
    </row>
    <row r="239" spans="1:11" s="28" customFormat="1" ht="15.75">
      <c r="A239" s="42" t="s">
        <v>215</v>
      </c>
      <c r="B239" s="54" t="s">
        <v>14</v>
      </c>
      <c r="C239" s="1" t="s">
        <v>8</v>
      </c>
      <c r="D239" s="1" t="s">
        <v>22</v>
      </c>
      <c r="E239" s="43" t="s">
        <v>216</v>
      </c>
      <c r="F239" s="62"/>
      <c r="G239" s="77">
        <f t="shared" si="36"/>
        <v>39</v>
      </c>
      <c r="H239" s="77">
        <f t="shared" si="36"/>
        <v>42</v>
      </c>
      <c r="I239" s="77">
        <f t="shared" si="37"/>
        <v>57</v>
      </c>
      <c r="J239" s="77">
        <f t="shared" si="37"/>
        <v>57</v>
      </c>
      <c r="K239" s="77">
        <f t="shared" si="37"/>
        <v>57</v>
      </c>
    </row>
    <row r="240" spans="1:11" s="28" customFormat="1" ht="15.75">
      <c r="A240" s="49" t="s">
        <v>238</v>
      </c>
      <c r="B240" s="54" t="s">
        <v>14</v>
      </c>
      <c r="C240" s="1" t="s">
        <v>8</v>
      </c>
      <c r="D240" s="1" t="s">
        <v>22</v>
      </c>
      <c r="E240" s="43" t="s">
        <v>54</v>
      </c>
      <c r="F240" s="1"/>
      <c r="G240" s="77">
        <f t="shared" si="36"/>
        <v>39</v>
      </c>
      <c r="H240" s="77">
        <f t="shared" si="36"/>
        <v>42</v>
      </c>
      <c r="I240" s="77">
        <f t="shared" si="37"/>
        <v>57</v>
      </c>
      <c r="J240" s="77">
        <f t="shared" si="37"/>
        <v>57</v>
      </c>
      <c r="K240" s="77">
        <f t="shared" si="37"/>
        <v>57</v>
      </c>
    </row>
    <row r="241" spans="1:11" s="28" customFormat="1" ht="15.75">
      <c r="A241" s="63" t="s">
        <v>239</v>
      </c>
      <c r="B241" s="1" t="s">
        <v>14</v>
      </c>
      <c r="C241" s="1" t="s">
        <v>8</v>
      </c>
      <c r="D241" s="1" t="s">
        <v>22</v>
      </c>
      <c r="E241" s="43" t="s">
        <v>54</v>
      </c>
      <c r="F241" s="47" t="s">
        <v>240</v>
      </c>
      <c r="G241" s="77">
        <v>39</v>
      </c>
      <c r="H241" s="77">
        <v>42</v>
      </c>
      <c r="I241" s="77">
        <v>57</v>
      </c>
      <c r="J241" s="77">
        <v>57</v>
      </c>
      <c r="K241" s="77">
        <v>57</v>
      </c>
    </row>
    <row r="242" spans="1:11" s="28" customFormat="1" ht="31.5">
      <c r="A242" s="63" t="s">
        <v>171</v>
      </c>
      <c r="B242" s="1" t="s">
        <v>14</v>
      </c>
      <c r="C242" s="1" t="s">
        <v>8</v>
      </c>
      <c r="D242" s="1" t="s">
        <v>22</v>
      </c>
      <c r="E242" s="43" t="s">
        <v>172</v>
      </c>
      <c r="F242" s="1"/>
      <c r="G242" s="77">
        <f>G243</f>
        <v>1537.9257499999999</v>
      </c>
      <c r="H242" s="77">
        <f>H243</f>
        <v>1578.8000000000002</v>
      </c>
      <c r="I242" s="77">
        <f aca="true" t="shared" si="38" ref="I242:K243">I243</f>
        <v>1792.84</v>
      </c>
      <c r="J242" s="77">
        <f t="shared" si="38"/>
        <v>1864.1</v>
      </c>
      <c r="K242" s="77">
        <f t="shared" si="38"/>
        <v>1939</v>
      </c>
    </row>
    <row r="243" spans="1:11" s="17" customFormat="1" ht="31.5">
      <c r="A243" s="63" t="s">
        <v>173</v>
      </c>
      <c r="B243" s="1" t="s">
        <v>14</v>
      </c>
      <c r="C243" s="1" t="s">
        <v>8</v>
      </c>
      <c r="D243" s="1" t="s">
        <v>22</v>
      </c>
      <c r="E243" s="43" t="s">
        <v>174</v>
      </c>
      <c r="F243" s="1"/>
      <c r="G243" s="77">
        <f>G244</f>
        <v>1537.9257499999999</v>
      </c>
      <c r="H243" s="77">
        <f>H244</f>
        <v>1578.8000000000002</v>
      </c>
      <c r="I243" s="77">
        <f t="shared" si="38"/>
        <v>1792.84</v>
      </c>
      <c r="J243" s="77">
        <f t="shared" si="38"/>
        <v>1864.1</v>
      </c>
      <c r="K243" s="77">
        <f t="shared" si="38"/>
        <v>1939</v>
      </c>
    </row>
    <row r="244" spans="1:11" s="28" customFormat="1" ht="63">
      <c r="A244" s="63" t="s">
        <v>3</v>
      </c>
      <c r="B244" s="1" t="s">
        <v>14</v>
      </c>
      <c r="C244" s="1" t="s">
        <v>8</v>
      </c>
      <c r="D244" s="1" t="s">
        <v>22</v>
      </c>
      <c r="E244" s="43" t="s">
        <v>41</v>
      </c>
      <c r="F244" s="1"/>
      <c r="G244" s="77">
        <f>G245+G246</f>
        <v>1537.9257499999999</v>
      </c>
      <c r="H244" s="77">
        <f>H245+H246</f>
        <v>1578.8000000000002</v>
      </c>
      <c r="I244" s="77">
        <f>I245+I246+I247</f>
        <v>1792.84</v>
      </c>
      <c r="J244" s="77">
        <f>J245+J246+J247</f>
        <v>1864.1</v>
      </c>
      <c r="K244" s="77">
        <f>K245+K246+K247</f>
        <v>1939</v>
      </c>
    </row>
    <row r="245" spans="1:11" s="17" customFormat="1" ht="15.75">
      <c r="A245" s="63" t="s">
        <v>175</v>
      </c>
      <c r="B245" s="1" t="s">
        <v>14</v>
      </c>
      <c r="C245" s="1" t="s">
        <v>8</v>
      </c>
      <c r="D245" s="1" t="s">
        <v>22</v>
      </c>
      <c r="E245" s="43" t="s">
        <v>41</v>
      </c>
      <c r="F245" s="1" t="s">
        <v>168</v>
      </c>
      <c r="G245" s="77">
        <v>1188.26301</v>
      </c>
      <c r="H245" s="77">
        <v>1212.7</v>
      </c>
      <c r="I245" s="77">
        <v>1254.1</v>
      </c>
      <c r="J245" s="77">
        <v>1304.3</v>
      </c>
      <c r="K245" s="77">
        <v>1356.4</v>
      </c>
    </row>
    <row r="246" spans="1:11" s="17" customFormat="1" ht="47.25">
      <c r="A246" s="63" t="s">
        <v>169</v>
      </c>
      <c r="B246" s="1" t="s">
        <v>14</v>
      </c>
      <c r="C246" s="1" t="s">
        <v>8</v>
      </c>
      <c r="D246" s="1" t="s">
        <v>22</v>
      </c>
      <c r="E246" s="43" t="s">
        <v>41</v>
      </c>
      <c r="F246" s="1" t="s">
        <v>170</v>
      </c>
      <c r="G246" s="77">
        <v>349.66274</v>
      </c>
      <c r="H246" s="77">
        <v>366.1</v>
      </c>
      <c r="I246" s="77">
        <v>378.74</v>
      </c>
      <c r="J246" s="77">
        <v>393.8</v>
      </c>
      <c r="K246" s="77">
        <v>409.6</v>
      </c>
    </row>
    <row r="247" spans="1:11" s="17" customFormat="1" ht="15.75">
      <c r="A247" s="63" t="s">
        <v>176</v>
      </c>
      <c r="B247" s="1" t="s">
        <v>14</v>
      </c>
      <c r="C247" s="1" t="s">
        <v>8</v>
      </c>
      <c r="D247" s="1" t="s">
        <v>22</v>
      </c>
      <c r="E247" s="43" t="s">
        <v>41</v>
      </c>
      <c r="F247" s="1" t="s">
        <v>177</v>
      </c>
      <c r="G247" s="77">
        <v>0</v>
      </c>
      <c r="H247" s="77">
        <v>0</v>
      </c>
      <c r="I247" s="77">
        <v>160</v>
      </c>
      <c r="J247" s="77">
        <v>166</v>
      </c>
      <c r="K247" s="77">
        <v>173</v>
      </c>
    </row>
    <row r="248" spans="1:11" s="17" customFormat="1" ht="15.75" customHeight="1">
      <c r="A248" s="41" t="s">
        <v>241</v>
      </c>
      <c r="B248" s="40" t="s">
        <v>14</v>
      </c>
      <c r="C248" s="40" t="s">
        <v>9</v>
      </c>
      <c r="D248" s="40"/>
      <c r="E248" s="62"/>
      <c r="F248" s="1"/>
      <c r="G248" s="76">
        <f aca="true" t="shared" si="39" ref="G248:H252">G249</f>
        <v>1038.9</v>
      </c>
      <c r="H248" s="76">
        <f t="shared" si="39"/>
        <v>1060.9</v>
      </c>
      <c r="I248" s="76">
        <f aca="true" t="shared" si="40" ref="I248:K252">I249</f>
        <v>1089.7</v>
      </c>
      <c r="J248" s="76">
        <f t="shared" si="40"/>
        <v>1089.7</v>
      </c>
      <c r="K248" s="76">
        <f t="shared" si="40"/>
        <v>1089.7</v>
      </c>
    </row>
    <row r="249" spans="1:11" s="17" customFormat="1" ht="19.5" customHeight="1">
      <c r="A249" s="42" t="s">
        <v>242</v>
      </c>
      <c r="B249" s="1" t="s">
        <v>14</v>
      </c>
      <c r="C249" s="1" t="s">
        <v>9</v>
      </c>
      <c r="D249" s="1" t="s">
        <v>15</v>
      </c>
      <c r="E249" s="62"/>
      <c r="F249" s="1"/>
      <c r="G249" s="77">
        <f t="shared" si="39"/>
        <v>1038.9</v>
      </c>
      <c r="H249" s="77">
        <f t="shared" si="39"/>
        <v>1060.9</v>
      </c>
      <c r="I249" s="77">
        <f t="shared" si="40"/>
        <v>1089.7</v>
      </c>
      <c r="J249" s="77">
        <f t="shared" si="40"/>
        <v>1089.7</v>
      </c>
      <c r="K249" s="77">
        <f t="shared" si="40"/>
        <v>1089.7</v>
      </c>
    </row>
    <row r="250" spans="1:11" s="17" customFormat="1" ht="47.25">
      <c r="A250" s="42" t="s">
        <v>163</v>
      </c>
      <c r="B250" s="1" t="s">
        <v>14</v>
      </c>
      <c r="C250" s="1" t="s">
        <v>9</v>
      </c>
      <c r="D250" s="1" t="s">
        <v>15</v>
      </c>
      <c r="E250" s="43" t="s">
        <v>164</v>
      </c>
      <c r="F250" s="1"/>
      <c r="G250" s="77">
        <f t="shared" si="39"/>
        <v>1038.9</v>
      </c>
      <c r="H250" s="77">
        <f t="shared" si="39"/>
        <v>1060.9</v>
      </c>
      <c r="I250" s="77">
        <f t="shared" si="40"/>
        <v>1089.7</v>
      </c>
      <c r="J250" s="77">
        <f t="shared" si="40"/>
        <v>1089.7</v>
      </c>
      <c r="K250" s="77">
        <f t="shared" si="40"/>
        <v>1089.7</v>
      </c>
    </row>
    <row r="251" spans="1:11" s="17" customFormat="1" ht="15.75">
      <c r="A251" s="49" t="s">
        <v>215</v>
      </c>
      <c r="B251" s="1" t="s">
        <v>14</v>
      </c>
      <c r="C251" s="1" t="s">
        <v>9</v>
      </c>
      <c r="D251" s="1" t="s">
        <v>15</v>
      </c>
      <c r="E251" s="43" t="s">
        <v>216</v>
      </c>
      <c r="F251" s="1"/>
      <c r="G251" s="77">
        <f t="shared" si="39"/>
        <v>1038.9</v>
      </c>
      <c r="H251" s="77">
        <f t="shared" si="39"/>
        <v>1060.9</v>
      </c>
      <c r="I251" s="77">
        <f t="shared" si="40"/>
        <v>1089.7</v>
      </c>
      <c r="J251" s="77">
        <f t="shared" si="40"/>
        <v>1089.7</v>
      </c>
      <c r="K251" s="77">
        <f t="shared" si="40"/>
        <v>1089.7</v>
      </c>
    </row>
    <row r="252" spans="1:11" s="17" customFormat="1" ht="31.5">
      <c r="A252" s="42" t="s">
        <v>5</v>
      </c>
      <c r="B252" s="1" t="s">
        <v>14</v>
      </c>
      <c r="C252" s="1" t="s">
        <v>9</v>
      </c>
      <c r="D252" s="1" t="s">
        <v>15</v>
      </c>
      <c r="E252" s="43" t="s">
        <v>55</v>
      </c>
      <c r="F252" s="1"/>
      <c r="G252" s="77">
        <f t="shared" si="39"/>
        <v>1038.9</v>
      </c>
      <c r="H252" s="77">
        <f t="shared" si="39"/>
        <v>1060.9</v>
      </c>
      <c r="I252" s="77">
        <f t="shared" si="40"/>
        <v>1089.7</v>
      </c>
      <c r="J252" s="77">
        <f t="shared" si="40"/>
        <v>1089.7</v>
      </c>
      <c r="K252" s="77">
        <f t="shared" si="40"/>
        <v>1089.7</v>
      </c>
    </row>
    <row r="253" spans="1:11" s="17" customFormat="1" ht="19.5" customHeight="1">
      <c r="A253" s="49" t="s">
        <v>239</v>
      </c>
      <c r="B253" s="1" t="s">
        <v>14</v>
      </c>
      <c r="C253" s="1" t="s">
        <v>9</v>
      </c>
      <c r="D253" s="1" t="s">
        <v>15</v>
      </c>
      <c r="E253" s="43" t="s">
        <v>55</v>
      </c>
      <c r="F253" s="47" t="s">
        <v>240</v>
      </c>
      <c r="G253" s="58">
        <v>1038.9</v>
      </c>
      <c r="H253" s="78">
        <v>1060.9</v>
      </c>
      <c r="I253" s="58">
        <v>1089.7</v>
      </c>
      <c r="J253" s="58">
        <v>1089.7</v>
      </c>
      <c r="K253" s="58">
        <v>1089.7</v>
      </c>
    </row>
    <row r="254" spans="1:11" s="17" customFormat="1" ht="15.75">
      <c r="A254" s="64" t="s">
        <v>243</v>
      </c>
      <c r="B254" s="40" t="s">
        <v>14</v>
      </c>
      <c r="C254" s="40" t="s">
        <v>16</v>
      </c>
      <c r="D254" s="40"/>
      <c r="E254" s="53"/>
      <c r="F254" s="65"/>
      <c r="G254" s="79">
        <f aca="true" t="shared" si="41" ref="G254:H258">G255</f>
        <v>1019.325</v>
      </c>
      <c r="H254" s="79">
        <f t="shared" si="41"/>
        <v>1490</v>
      </c>
      <c r="I254" s="79">
        <f aca="true" t="shared" si="42" ref="I254:K258">I255</f>
        <v>2100</v>
      </c>
      <c r="J254" s="79">
        <f t="shared" si="42"/>
        <v>2100</v>
      </c>
      <c r="K254" s="79">
        <f t="shared" si="42"/>
        <v>2100</v>
      </c>
    </row>
    <row r="255" spans="1:11" s="17" customFormat="1" ht="15.75">
      <c r="A255" s="64" t="s">
        <v>244</v>
      </c>
      <c r="B255" s="40" t="s">
        <v>14</v>
      </c>
      <c r="C255" s="40" t="s">
        <v>16</v>
      </c>
      <c r="D255" s="40" t="s">
        <v>9</v>
      </c>
      <c r="E255" s="53"/>
      <c r="F255" s="65"/>
      <c r="G255" s="79">
        <f t="shared" si="41"/>
        <v>1019.325</v>
      </c>
      <c r="H255" s="79">
        <f t="shared" si="41"/>
        <v>1490</v>
      </c>
      <c r="I255" s="79">
        <f t="shared" si="42"/>
        <v>2100</v>
      </c>
      <c r="J255" s="79">
        <f t="shared" si="42"/>
        <v>2100</v>
      </c>
      <c r="K255" s="79">
        <f t="shared" si="42"/>
        <v>2100</v>
      </c>
    </row>
    <row r="256" spans="1:11" s="17" customFormat="1" ht="47.25">
      <c r="A256" s="42" t="s">
        <v>137</v>
      </c>
      <c r="B256" s="1" t="s">
        <v>14</v>
      </c>
      <c r="C256" s="1" t="s">
        <v>16</v>
      </c>
      <c r="D256" s="1" t="s">
        <v>9</v>
      </c>
      <c r="E256" s="43" t="s">
        <v>138</v>
      </c>
      <c r="F256" s="1"/>
      <c r="G256" s="78">
        <f t="shared" si="41"/>
        <v>1019.325</v>
      </c>
      <c r="H256" s="78">
        <f t="shared" si="41"/>
        <v>1490</v>
      </c>
      <c r="I256" s="78">
        <f t="shared" si="42"/>
        <v>2100</v>
      </c>
      <c r="J256" s="78">
        <f t="shared" si="42"/>
        <v>2100</v>
      </c>
      <c r="K256" s="78">
        <f t="shared" si="42"/>
        <v>2100</v>
      </c>
    </row>
    <row r="257" spans="1:11" s="17" customFormat="1" ht="78.75">
      <c r="A257" s="42" t="s">
        <v>139</v>
      </c>
      <c r="B257" s="1" t="s">
        <v>14</v>
      </c>
      <c r="C257" s="1" t="s">
        <v>16</v>
      </c>
      <c r="D257" s="1" t="s">
        <v>9</v>
      </c>
      <c r="E257" s="43" t="s">
        <v>140</v>
      </c>
      <c r="F257" s="1"/>
      <c r="G257" s="78">
        <f t="shared" si="41"/>
        <v>1019.325</v>
      </c>
      <c r="H257" s="78">
        <f t="shared" si="41"/>
        <v>1490</v>
      </c>
      <c r="I257" s="78">
        <f t="shared" si="42"/>
        <v>2100</v>
      </c>
      <c r="J257" s="78">
        <f t="shared" si="42"/>
        <v>2100</v>
      </c>
      <c r="K257" s="78">
        <f t="shared" si="42"/>
        <v>2100</v>
      </c>
    </row>
    <row r="258" spans="1:11" s="17" customFormat="1" ht="31.5">
      <c r="A258" s="42" t="s">
        <v>141</v>
      </c>
      <c r="B258" s="1" t="s">
        <v>14</v>
      </c>
      <c r="C258" s="1" t="s">
        <v>16</v>
      </c>
      <c r="D258" s="1" t="s">
        <v>9</v>
      </c>
      <c r="E258" s="43" t="s">
        <v>90</v>
      </c>
      <c r="F258" s="1"/>
      <c r="G258" s="78">
        <f t="shared" si="41"/>
        <v>1019.325</v>
      </c>
      <c r="H258" s="78">
        <f t="shared" si="41"/>
        <v>1490</v>
      </c>
      <c r="I258" s="78">
        <f t="shared" si="42"/>
        <v>2100</v>
      </c>
      <c r="J258" s="78">
        <f t="shared" si="42"/>
        <v>2100</v>
      </c>
      <c r="K258" s="78">
        <f t="shared" si="42"/>
        <v>2100</v>
      </c>
    </row>
    <row r="259" spans="1:11" s="17" customFormat="1" ht="15.75">
      <c r="A259" s="42" t="s">
        <v>245</v>
      </c>
      <c r="B259" s="1" t="s">
        <v>14</v>
      </c>
      <c r="C259" s="1" t="s">
        <v>16</v>
      </c>
      <c r="D259" s="1" t="s">
        <v>9</v>
      </c>
      <c r="E259" s="43" t="s">
        <v>90</v>
      </c>
      <c r="F259" s="1" t="s">
        <v>246</v>
      </c>
      <c r="G259" s="77">
        <v>1019.325</v>
      </c>
      <c r="H259" s="78">
        <v>1490</v>
      </c>
      <c r="I259" s="77">
        <v>2100</v>
      </c>
      <c r="J259" s="77">
        <v>2100</v>
      </c>
      <c r="K259" s="77">
        <v>2100</v>
      </c>
    </row>
    <row r="260" spans="1:11" s="17" customFormat="1" ht="31.5">
      <c r="A260" s="41" t="s">
        <v>247</v>
      </c>
      <c r="B260" s="40" t="s">
        <v>14</v>
      </c>
      <c r="C260" s="40" t="s">
        <v>23</v>
      </c>
      <c r="D260" s="40"/>
      <c r="E260" s="40"/>
      <c r="F260" s="1"/>
      <c r="G260" s="77">
        <f>G261+G266+G271</f>
        <v>13025.13</v>
      </c>
      <c r="H260" s="77">
        <f>H261+H266+H271</f>
        <v>12512.27477</v>
      </c>
      <c r="I260" s="77">
        <f>I261+I266+I271</f>
        <v>8490.2</v>
      </c>
      <c r="J260" s="77">
        <f>J261+J266+J271</f>
        <v>11489.8</v>
      </c>
      <c r="K260" s="77">
        <f>K261+K266+K271</f>
        <v>11707.9</v>
      </c>
    </row>
    <row r="261" spans="1:11" s="17" customFormat="1" ht="35.25" customHeight="1">
      <c r="A261" s="41" t="s">
        <v>248</v>
      </c>
      <c r="B261" s="40" t="s">
        <v>14</v>
      </c>
      <c r="C261" s="40" t="s">
        <v>23</v>
      </c>
      <c r="D261" s="40" t="s">
        <v>8</v>
      </c>
      <c r="E261" s="40"/>
      <c r="F261" s="1"/>
      <c r="G261" s="77">
        <f aca="true" t="shared" si="43" ref="G261:H264">G262</f>
        <v>1438.4</v>
      </c>
      <c r="H261" s="77">
        <f t="shared" si="43"/>
        <v>1515.9</v>
      </c>
      <c r="I261" s="77">
        <f aca="true" t="shared" si="44" ref="I261:K264">I262</f>
        <v>2840.2</v>
      </c>
      <c r="J261" s="77">
        <f t="shared" si="44"/>
        <v>2953.8</v>
      </c>
      <c r="K261" s="77">
        <f t="shared" si="44"/>
        <v>3071.9</v>
      </c>
    </row>
    <row r="262" spans="1:11" s="17" customFormat="1" ht="35.25" customHeight="1">
      <c r="A262" s="48" t="s">
        <v>249</v>
      </c>
      <c r="B262" s="1" t="s">
        <v>14</v>
      </c>
      <c r="C262" s="1" t="s">
        <v>23</v>
      </c>
      <c r="D262" s="1" t="s">
        <v>8</v>
      </c>
      <c r="E262" s="43" t="s">
        <v>250</v>
      </c>
      <c r="F262" s="40"/>
      <c r="G262" s="77">
        <f t="shared" si="43"/>
        <v>1438.4</v>
      </c>
      <c r="H262" s="77">
        <f t="shared" si="43"/>
        <v>1515.9</v>
      </c>
      <c r="I262" s="77">
        <f t="shared" si="44"/>
        <v>2840.2</v>
      </c>
      <c r="J262" s="77">
        <f t="shared" si="44"/>
        <v>2953.8</v>
      </c>
      <c r="K262" s="77">
        <f t="shared" si="44"/>
        <v>3071.9</v>
      </c>
    </row>
    <row r="263" spans="1:11" s="17" customFormat="1" ht="31.5">
      <c r="A263" s="48" t="s">
        <v>251</v>
      </c>
      <c r="B263" s="1" t="s">
        <v>14</v>
      </c>
      <c r="C263" s="1" t="s">
        <v>23</v>
      </c>
      <c r="D263" s="1" t="s">
        <v>8</v>
      </c>
      <c r="E263" s="43" t="s">
        <v>252</v>
      </c>
      <c r="F263" s="40"/>
      <c r="G263" s="77">
        <f t="shared" si="43"/>
        <v>1438.4</v>
      </c>
      <c r="H263" s="77">
        <f t="shared" si="43"/>
        <v>1515.9</v>
      </c>
      <c r="I263" s="77">
        <f t="shared" si="44"/>
        <v>2840.2</v>
      </c>
      <c r="J263" s="77">
        <f t="shared" si="44"/>
        <v>2953.8</v>
      </c>
      <c r="K263" s="77">
        <f t="shared" si="44"/>
        <v>3071.9</v>
      </c>
    </row>
    <row r="264" spans="1:11" s="17" customFormat="1" ht="31.5">
      <c r="A264" s="66" t="s">
        <v>253</v>
      </c>
      <c r="B264" s="1" t="s">
        <v>14</v>
      </c>
      <c r="C264" s="1" t="s">
        <v>23</v>
      </c>
      <c r="D264" s="1" t="s">
        <v>8</v>
      </c>
      <c r="E264" s="1" t="s">
        <v>56</v>
      </c>
      <c r="F264" s="1"/>
      <c r="G264" s="77">
        <f t="shared" si="43"/>
        <v>1438.4</v>
      </c>
      <c r="H264" s="77">
        <f t="shared" si="43"/>
        <v>1515.9</v>
      </c>
      <c r="I264" s="77">
        <f t="shared" si="44"/>
        <v>2840.2</v>
      </c>
      <c r="J264" s="77">
        <f t="shared" si="44"/>
        <v>2953.8</v>
      </c>
      <c r="K264" s="77">
        <f t="shared" si="44"/>
        <v>3071.9</v>
      </c>
    </row>
    <row r="265" spans="1:11" s="17" customFormat="1" ht="15.75">
      <c r="A265" s="67" t="s">
        <v>254</v>
      </c>
      <c r="B265" s="1" t="s">
        <v>14</v>
      </c>
      <c r="C265" s="1" t="s">
        <v>23</v>
      </c>
      <c r="D265" s="1" t="s">
        <v>8</v>
      </c>
      <c r="E265" s="1" t="s">
        <v>56</v>
      </c>
      <c r="F265" s="47" t="s">
        <v>255</v>
      </c>
      <c r="G265" s="58">
        <v>1438.4</v>
      </c>
      <c r="H265" s="78">
        <v>1515.9</v>
      </c>
      <c r="I265" s="77">
        <v>2840.2</v>
      </c>
      <c r="J265" s="58">
        <v>2953.8</v>
      </c>
      <c r="K265" s="58">
        <v>3071.9</v>
      </c>
    </row>
    <row r="266" spans="1:11" s="17" customFormat="1" ht="15.75">
      <c r="A266" s="46" t="s">
        <v>256</v>
      </c>
      <c r="B266" s="40" t="s">
        <v>14</v>
      </c>
      <c r="C266" s="40" t="s">
        <v>23</v>
      </c>
      <c r="D266" s="40" t="s">
        <v>9</v>
      </c>
      <c r="E266" s="40"/>
      <c r="F266" s="1"/>
      <c r="G266" s="77">
        <f aca="true" t="shared" si="45" ref="G266:H269">G267</f>
        <v>1692</v>
      </c>
      <c r="H266" s="77">
        <f t="shared" si="45"/>
        <v>3000</v>
      </c>
      <c r="I266" s="77">
        <f aca="true" t="shared" si="46" ref="I266:K269">I267</f>
        <v>2500</v>
      </c>
      <c r="J266" s="77">
        <f t="shared" si="46"/>
        <v>2600</v>
      </c>
      <c r="K266" s="77">
        <f t="shared" si="46"/>
        <v>2700</v>
      </c>
    </row>
    <row r="267" spans="1:11" s="17" customFormat="1" ht="31.5">
      <c r="A267" s="48" t="s">
        <v>249</v>
      </c>
      <c r="B267" s="1" t="s">
        <v>14</v>
      </c>
      <c r="C267" s="1" t="s">
        <v>23</v>
      </c>
      <c r="D267" s="1" t="s">
        <v>9</v>
      </c>
      <c r="E267" s="43" t="s">
        <v>250</v>
      </c>
      <c r="F267" s="1"/>
      <c r="G267" s="77">
        <f t="shared" si="45"/>
        <v>1692</v>
      </c>
      <c r="H267" s="77">
        <f t="shared" si="45"/>
        <v>3000</v>
      </c>
      <c r="I267" s="77">
        <f t="shared" si="46"/>
        <v>2500</v>
      </c>
      <c r="J267" s="77">
        <f t="shared" si="46"/>
        <v>2600</v>
      </c>
      <c r="K267" s="77">
        <f t="shared" si="46"/>
        <v>2700</v>
      </c>
    </row>
    <row r="268" spans="1:11" s="17" customFormat="1" ht="15.75">
      <c r="A268" s="49" t="s">
        <v>257</v>
      </c>
      <c r="B268" s="1" t="s">
        <v>14</v>
      </c>
      <c r="C268" s="1" t="s">
        <v>23</v>
      </c>
      <c r="D268" s="1" t="s">
        <v>9</v>
      </c>
      <c r="E268" s="43" t="s">
        <v>258</v>
      </c>
      <c r="F268" s="1"/>
      <c r="G268" s="77">
        <f t="shared" si="45"/>
        <v>1692</v>
      </c>
      <c r="H268" s="77">
        <f t="shared" si="45"/>
        <v>3000</v>
      </c>
      <c r="I268" s="77">
        <f t="shared" si="46"/>
        <v>2500</v>
      </c>
      <c r="J268" s="77">
        <f t="shared" si="46"/>
        <v>2600</v>
      </c>
      <c r="K268" s="77">
        <f t="shared" si="46"/>
        <v>2700</v>
      </c>
    </row>
    <row r="269" spans="1:11" s="17" customFormat="1" ht="15.75">
      <c r="A269" s="68" t="s">
        <v>259</v>
      </c>
      <c r="B269" s="1" t="s">
        <v>14</v>
      </c>
      <c r="C269" s="1" t="s">
        <v>23</v>
      </c>
      <c r="D269" s="1" t="s">
        <v>9</v>
      </c>
      <c r="E269" s="1" t="s">
        <v>57</v>
      </c>
      <c r="F269" s="39"/>
      <c r="G269" s="77">
        <f t="shared" si="45"/>
        <v>1692</v>
      </c>
      <c r="H269" s="77">
        <f t="shared" si="45"/>
        <v>3000</v>
      </c>
      <c r="I269" s="77">
        <f t="shared" si="46"/>
        <v>2500</v>
      </c>
      <c r="J269" s="77">
        <f t="shared" si="46"/>
        <v>2600</v>
      </c>
      <c r="K269" s="77">
        <f t="shared" si="46"/>
        <v>2700</v>
      </c>
    </row>
    <row r="270" spans="1:11" s="17" customFormat="1" ht="20.25" customHeight="1">
      <c r="A270" s="17" t="s">
        <v>256</v>
      </c>
      <c r="B270" s="1" t="s">
        <v>14</v>
      </c>
      <c r="C270" s="1" t="s">
        <v>23</v>
      </c>
      <c r="D270" s="1" t="s">
        <v>9</v>
      </c>
      <c r="E270" s="1" t="s">
        <v>57</v>
      </c>
      <c r="F270" s="47" t="s">
        <v>260</v>
      </c>
      <c r="G270" s="77">
        <v>1692</v>
      </c>
      <c r="H270" s="78">
        <v>3000</v>
      </c>
      <c r="I270" s="78">
        <v>2500</v>
      </c>
      <c r="J270" s="78">
        <v>2600</v>
      </c>
      <c r="K270" s="78">
        <v>2700</v>
      </c>
    </row>
    <row r="271" spans="1:11" s="17" customFormat="1" ht="15.75">
      <c r="A271" s="41" t="s">
        <v>261</v>
      </c>
      <c r="B271" s="40" t="s">
        <v>14</v>
      </c>
      <c r="C271" s="40" t="s">
        <v>23</v>
      </c>
      <c r="D271" s="40" t="s">
        <v>15</v>
      </c>
      <c r="E271" s="40"/>
      <c r="F271" s="40"/>
      <c r="G271" s="76">
        <f>G278+G272</f>
        <v>9894.73</v>
      </c>
      <c r="H271" s="76">
        <f>H278+H272</f>
        <v>7996.37477</v>
      </c>
      <c r="I271" s="76">
        <f>I278+I272</f>
        <v>3150</v>
      </c>
      <c r="J271" s="76">
        <f>J278+J272</f>
        <v>5936</v>
      </c>
      <c r="K271" s="76">
        <f>K278+K272</f>
        <v>5936</v>
      </c>
    </row>
    <row r="272" spans="1:11" s="17" customFormat="1" ht="63">
      <c r="A272" s="42" t="s">
        <v>148</v>
      </c>
      <c r="B272" s="1" t="s">
        <v>14</v>
      </c>
      <c r="C272" s="1" t="s">
        <v>23</v>
      </c>
      <c r="D272" s="1" t="s">
        <v>15</v>
      </c>
      <c r="E272" s="1" t="s">
        <v>129</v>
      </c>
      <c r="F272" s="40"/>
      <c r="G272" s="77">
        <f>G273</f>
        <v>6690.93</v>
      </c>
      <c r="H272" s="77">
        <f>H273</f>
        <v>5108.271</v>
      </c>
      <c r="I272" s="77">
        <f>I273</f>
        <v>3136</v>
      </c>
      <c r="J272" s="77">
        <f>J273</f>
        <v>3136</v>
      </c>
      <c r="K272" s="77">
        <f>K273</f>
        <v>3136</v>
      </c>
    </row>
    <row r="273" spans="1:11" s="17" customFormat="1" ht="94.5">
      <c r="A273" s="42" t="s">
        <v>149</v>
      </c>
      <c r="B273" s="1" t="s">
        <v>14</v>
      </c>
      <c r="C273" s="1" t="s">
        <v>23</v>
      </c>
      <c r="D273" s="1" t="s">
        <v>15</v>
      </c>
      <c r="E273" s="1" t="s">
        <v>131</v>
      </c>
      <c r="F273" s="40"/>
      <c r="G273" s="77">
        <f>G276+G274</f>
        <v>6690.93</v>
      </c>
      <c r="H273" s="77">
        <f>H276+H274</f>
        <v>5108.271</v>
      </c>
      <c r="I273" s="77">
        <f>I276+I274</f>
        <v>3136</v>
      </c>
      <c r="J273" s="77">
        <f>J276+J274</f>
        <v>3136</v>
      </c>
      <c r="K273" s="77">
        <f>K276+K274</f>
        <v>3136</v>
      </c>
    </row>
    <row r="274" spans="1:11" s="17" customFormat="1" ht="31.5">
      <c r="A274" s="42" t="s">
        <v>349</v>
      </c>
      <c r="B274" s="1" t="s">
        <v>14</v>
      </c>
      <c r="C274" s="1" t="s">
        <v>23</v>
      </c>
      <c r="D274" s="1" t="s">
        <v>15</v>
      </c>
      <c r="E274" s="1" t="s">
        <v>350</v>
      </c>
      <c r="F274" s="40"/>
      <c r="G274" s="77">
        <f>G275</f>
        <v>695</v>
      </c>
      <c r="H274" s="77">
        <f>H275</f>
        <v>1576.671</v>
      </c>
      <c r="I274" s="77">
        <f>I275</f>
        <v>0</v>
      </c>
      <c r="J274" s="77">
        <f>J275</f>
        <v>0</v>
      </c>
      <c r="K274" s="77">
        <f>K275</f>
        <v>0</v>
      </c>
    </row>
    <row r="275" spans="1:11" s="17" customFormat="1" ht="15.75">
      <c r="A275" s="42" t="s">
        <v>245</v>
      </c>
      <c r="B275" s="1" t="s">
        <v>14</v>
      </c>
      <c r="C275" s="1" t="s">
        <v>23</v>
      </c>
      <c r="D275" s="1" t="s">
        <v>15</v>
      </c>
      <c r="E275" s="1" t="s">
        <v>350</v>
      </c>
      <c r="F275" s="1" t="s">
        <v>246</v>
      </c>
      <c r="G275" s="77">
        <v>695</v>
      </c>
      <c r="H275" s="78">
        <v>1576.671</v>
      </c>
      <c r="I275" s="77">
        <v>0</v>
      </c>
      <c r="J275" s="77">
        <v>0</v>
      </c>
      <c r="K275" s="77">
        <v>0</v>
      </c>
    </row>
    <row r="276" spans="1:11" s="17" customFormat="1" ht="31.5">
      <c r="A276" s="42" t="s">
        <v>150</v>
      </c>
      <c r="B276" s="1" t="s">
        <v>14</v>
      </c>
      <c r="C276" s="1" t="s">
        <v>23</v>
      </c>
      <c r="D276" s="1" t="s">
        <v>15</v>
      </c>
      <c r="E276" s="1" t="s">
        <v>151</v>
      </c>
      <c r="F276" s="40"/>
      <c r="G276" s="77">
        <f>G277</f>
        <v>5995.93</v>
      </c>
      <c r="H276" s="77">
        <f>H277</f>
        <v>3531.6</v>
      </c>
      <c r="I276" s="77">
        <f>I277</f>
        <v>3136</v>
      </c>
      <c r="J276" s="77">
        <f>J277</f>
        <v>3136</v>
      </c>
      <c r="K276" s="77">
        <f>K277</f>
        <v>3136</v>
      </c>
    </row>
    <row r="277" spans="1:11" s="17" customFormat="1" ht="15.75">
      <c r="A277" s="42" t="s">
        <v>245</v>
      </c>
      <c r="B277" s="1" t="s">
        <v>14</v>
      </c>
      <c r="C277" s="1" t="s">
        <v>23</v>
      </c>
      <c r="D277" s="1" t="s">
        <v>15</v>
      </c>
      <c r="E277" s="1" t="s">
        <v>152</v>
      </c>
      <c r="F277" s="1" t="s">
        <v>246</v>
      </c>
      <c r="G277" s="77">
        <v>5995.93</v>
      </c>
      <c r="H277" s="77">
        <v>3531.6</v>
      </c>
      <c r="I277" s="77">
        <v>3136</v>
      </c>
      <c r="J277" s="77">
        <v>3136</v>
      </c>
      <c r="K277" s="77">
        <v>3136</v>
      </c>
    </row>
    <row r="278" spans="1:11" s="17" customFormat="1" ht="31.5">
      <c r="A278" s="42" t="s">
        <v>249</v>
      </c>
      <c r="B278" s="1" t="s">
        <v>14</v>
      </c>
      <c r="C278" s="1" t="s">
        <v>23</v>
      </c>
      <c r="D278" s="1" t="s">
        <v>15</v>
      </c>
      <c r="E278" s="1" t="s">
        <v>250</v>
      </c>
      <c r="F278" s="1"/>
      <c r="G278" s="77">
        <f aca="true" t="shared" si="47" ref="G278:H280">G279</f>
        <v>3203.8</v>
      </c>
      <c r="H278" s="77">
        <f t="shared" si="47"/>
        <v>2888.10377</v>
      </c>
      <c r="I278" s="77">
        <f aca="true" t="shared" si="48" ref="I278:K280">I279</f>
        <v>14</v>
      </c>
      <c r="J278" s="77">
        <f t="shared" si="48"/>
        <v>2800</v>
      </c>
      <c r="K278" s="77">
        <f t="shared" si="48"/>
        <v>2800</v>
      </c>
    </row>
    <row r="279" spans="1:11" s="17" customFormat="1" ht="15.75">
      <c r="A279" s="42" t="s">
        <v>262</v>
      </c>
      <c r="B279" s="1" t="s">
        <v>14</v>
      </c>
      <c r="C279" s="1" t="s">
        <v>23</v>
      </c>
      <c r="D279" s="1" t="s">
        <v>15</v>
      </c>
      <c r="E279" s="1" t="s">
        <v>263</v>
      </c>
      <c r="F279" s="40"/>
      <c r="G279" s="77">
        <f t="shared" si="47"/>
        <v>3203.8</v>
      </c>
      <c r="H279" s="77">
        <f t="shared" si="47"/>
        <v>2888.10377</v>
      </c>
      <c r="I279" s="77">
        <f t="shared" si="48"/>
        <v>14</v>
      </c>
      <c r="J279" s="77">
        <f t="shared" si="48"/>
        <v>2800</v>
      </c>
      <c r="K279" s="77">
        <f t="shared" si="48"/>
        <v>2800</v>
      </c>
    </row>
    <row r="280" spans="1:11" s="17" customFormat="1" ht="78.75">
      <c r="A280" s="42" t="s">
        <v>58</v>
      </c>
      <c r="B280" s="1" t="s">
        <v>14</v>
      </c>
      <c r="C280" s="1" t="s">
        <v>23</v>
      </c>
      <c r="D280" s="1" t="s">
        <v>15</v>
      </c>
      <c r="E280" s="1" t="s">
        <v>59</v>
      </c>
      <c r="F280" s="1"/>
      <c r="G280" s="77">
        <f t="shared" si="47"/>
        <v>3203.8</v>
      </c>
      <c r="H280" s="77">
        <f t="shared" si="47"/>
        <v>2888.10377</v>
      </c>
      <c r="I280" s="77">
        <f t="shared" si="48"/>
        <v>14</v>
      </c>
      <c r="J280" s="77">
        <f t="shared" si="48"/>
        <v>2800</v>
      </c>
      <c r="K280" s="77">
        <f t="shared" si="48"/>
        <v>2800</v>
      </c>
    </row>
    <row r="281" spans="1:11" s="17" customFormat="1" ht="15.75">
      <c r="A281" s="42" t="s">
        <v>245</v>
      </c>
      <c r="B281" s="1" t="s">
        <v>14</v>
      </c>
      <c r="C281" s="1" t="s">
        <v>23</v>
      </c>
      <c r="D281" s="1" t="s">
        <v>15</v>
      </c>
      <c r="E281" s="1" t="s">
        <v>59</v>
      </c>
      <c r="F281" s="47" t="s">
        <v>246</v>
      </c>
      <c r="G281" s="58">
        <v>3203.8</v>
      </c>
      <c r="H281" s="78">
        <v>2888.10377</v>
      </c>
      <c r="I281" s="77">
        <v>14</v>
      </c>
      <c r="J281" s="77">
        <v>2800</v>
      </c>
      <c r="K281" s="77">
        <v>2800</v>
      </c>
    </row>
    <row r="282" spans="1:11" s="17" customFormat="1" ht="15.75">
      <c r="A282" s="52" t="s">
        <v>264</v>
      </c>
      <c r="B282" s="39" t="s">
        <v>20</v>
      </c>
      <c r="C282" s="39"/>
      <c r="D282" s="39"/>
      <c r="E282" s="39"/>
      <c r="F282" s="1"/>
      <c r="G282" s="76">
        <f>G283+G365+G379+G419+G438+G467+G400+G458</f>
        <v>33013.9839</v>
      </c>
      <c r="H282" s="76">
        <f>H283+H365+H379+H419+H438+H467+H400+H458</f>
        <v>46989.86101000001</v>
      </c>
      <c r="I282" s="76">
        <f>I283+I365+I379+I419+I438+I467+I400+I458</f>
        <v>24954.45</v>
      </c>
      <c r="J282" s="76">
        <f>J283+J365+J379+J419+J438+J467+J400+J458</f>
        <v>29060.2</v>
      </c>
      <c r="K282" s="76">
        <f>K283+K365+K379+K419+K438+K467+K400+K458</f>
        <v>29898.399999999998</v>
      </c>
    </row>
    <row r="283" spans="1:11" s="29" customFormat="1" ht="15.75">
      <c r="A283" s="41" t="s">
        <v>233</v>
      </c>
      <c r="B283" s="39" t="s">
        <v>20</v>
      </c>
      <c r="C283" s="40" t="s">
        <v>8</v>
      </c>
      <c r="D283" s="40"/>
      <c r="E283" s="40"/>
      <c r="F283" s="1"/>
      <c r="G283" s="76">
        <f>G290+G295+G336+G343+G320+G284+G331</f>
        <v>19205.4407</v>
      </c>
      <c r="H283" s="76">
        <f>H290+H295+H336+H343+H320+H284+H331+H325</f>
        <v>25774.260000000006</v>
      </c>
      <c r="I283" s="76">
        <f>I290+I295+I336+I343+I320+I284+I331+I325</f>
        <v>21129.600000000002</v>
      </c>
      <c r="J283" s="76">
        <f>J290+J295+J336+J343+J320+J284+J331+J325</f>
        <v>21805.8</v>
      </c>
      <c r="K283" s="76">
        <f>K290+K295+K336+K343+K320+K284+K331+K325</f>
        <v>22509.699999999997</v>
      </c>
    </row>
    <row r="284" spans="1:11" s="29" customFormat="1" ht="28.5" customHeight="1">
      <c r="A284" s="41" t="s">
        <v>265</v>
      </c>
      <c r="B284" s="39" t="s">
        <v>20</v>
      </c>
      <c r="C284" s="40" t="s">
        <v>8</v>
      </c>
      <c r="D284" s="40" t="s">
        <v>9</v>
      </c>
      <c r="E284" s="40"/>
      <c r="F284" s="1"/>
      <c r="G284" s="76">
        <f aca="true" t="shared" si="49" ref="G284:H286">G285</f>
        <v>864.99285</v>
      </c>
      <c r="H284" s="76">
        <f t="shared" si="49"/>
        <v>1045.73</v>
      </c>
      <c r="I284" s="76">
        <f aca="true" t="shared" si="50" ref="I284:K286">I285</f>
        <v>1017.51</v>
      </c>
      <c r="J284" s="76">
        <f t="shared" si="50"/>
        <v>1058.1000000000001</v>
      </c>
      <c r="K284" s="76">
        <f t="shared" si="50"/>
        <v>1100.6</v>
      </c>
    </row>
    <row r="285" spans="1:11" s="29" customFormat="1" ht="47.25">
      <c r="A285" s="42" t="s">
        <v>163</v>
      </c>
      <c r="B285" s="54" t="s">
        <v>20</v>
      </c>
      <c r="C285" s="1" t="s">
        <v>8</v>
      </c>
      <c r="D285" s="1" t="s">
        <v>9</v>
      </c>
      <c r="E285" s="1" t="s">
        <v>164</v>
      </c>
      <c r="F285" s="1"/>
      <c r="G285" s="77">
        <f t="shared" si="49"/>
        <v>864.99285</v>
      </c>
      <c r="H285" s="77">
        <f t="shared" si="49"/>
        <v>1045.73</v>
      </c>
      <c r="I285" s="77">
        <f t="shared" si="50"/>
        <v>1017.51</v>
      </c>
      <c r="J285" s="77">
        <f t="shared" si="50"/>
        <v>1058.1000000000001</v>
      </c>
      <c r="K285" s="77">
        <f t="shared" si="50"/>
        <v>1100.6</v>
      </c>
    </row>
    <row r="286" spans="1:11" s="29" customFormat="1" ht="31.5">
      <c r="A286" s="42" t="s">
        <v>266</v>
      </c>
      <c r="B286" s="54" t="s">
        <v>20</v>
      </c>
      <c r="C286" s="1" t="s">
        <v>8</v>
      </c>
      <c r="D286" s="1" t="s">
        <v>9</v>
      </c>
      <c r="E286" s="1" t="s">
        <v>166</v>
      </c>
      <c r="F286" s="1"/>
      <c r="G286" s="77">
        <f t="shared" si="49"/>
        <v>864.99285</v>
      </c>
      <c r="H286" s="77">
        <f t="shared" si="49"/>
        <v>1045.73</v>
      </c>
      <c r="I286" s="77">
        <f t="shared" si="50"/>
        <v>1017.51</v>
      </c>
      <c r="J286" s="77">
        <f t="shared" si="50"/>
        <v>1058.1000000000001</v>
      </c>
      <c r="K286" s="77">
        <f t="shared" si="50"/>
        <v>1100.6</v>
      </c>
    </row>
    <row r="287" spans="1:11" s="29" customFormat="1" ht="15.75">
      <c r="A287" s="42" t="s">
        <v>26</v>
      </c>
      <c r="B287" s="54" t="s">
        <v>20</v>
      </c>
      <c r="C287" s="1" t="s">
        <v>8</v>
      </c>
      <c r="D287" s="1" t="s">
        <v>9</v>
      </c>
      <c r="E287" s="1" t="s">
        <v>60</v>
      </c>
      <c r="F287" s="1"/>
      <c r="G287" s="77">
        <f>G288+G289</f>
        <v>864.99285</v>
      </c>
      <c r="H287" s="77">
        <f>H288+H289</f>
        <v>1045.73</v>
      </c>
      <c r="I287" s="77">
        <f>I288+I289</f>
        <v>1017.51</v>
      </c>
      <c r="J287" s="77">
        <f>J288+J289</f>
        <v>1058.1000000000001</v>
      </c>
      <c r="K287" s="77">
        <f>K288+K289</f>
        <v>1100.6</v>
      </c>
    </row>
    <row r="288" spans="1:11" s="17" customFormat="1" ht="15.75" customHeight="1">
      <c r="A288" s="42" t="s">
        <v>175</v>
      </c>
      <c r="B288" s="54" t="s">
        <v>20</v>
      </c>
      <c r="C288" s="1" t="s">
        <v>8</v>
      </c>
      <c r="D288" s="1" t="s">
        <v>9</v>
      </c>
      <c r="E288" s="1" t="s">
        <v>60</v>
      </c>
      <c r="F288" s="1" t="s">
        <v>168</v>
      </c>
      <c r="G288" s="77">
        <v>640.526</v>
      </c>
      <c r="H288" s="77">
        <v>803.23</v>
      </c>
      <c r="I288" s="77">
        <v>781.5</v>
      </c>
      <c r="J288" s="58">
        <v>812.7</v>
      </c>
      <c r="K288" s="58">
        <v>845.3</v>
      </c>
    </row>
    <row r="289" spans="1:11" s="17" customFormat="1" ht="47.25">
      <c r="A289" s="42" t="s">
        <v>169</v>
      </c>
      <c r="B289" s="54" t="s">
        <v>20</v>
      </c>
      <c r="C289" s="1" t="s">
        <v>8</v>
      </c>
      <c r="D289" s="1" t="s">
        <v>9</v>
      </c>
      <c r="E289" s="1" t="s">
        <v>60</v>
      </c>
      <c r="F289" s="1" t="s">
        <v>170</v>
      </c>
      <c r="G289" s="77">
        <v>224.46685</v>
      </c>
      <c r="H289" s="77">
        <v>242.5</v>
      </c>
      <c r="I289" s="77">
        <v>236.01</v>
      </c>
      <c r="J289" s="58">
        <v>245.4</v>
      </c>
      <c r="K289" s="58">
        <v>255.3</v>
      </c>
    </row>
    <row r="290" spans="1:11" s="17" customFormat="1" ht="47.25">
      <c r="A290" s="41" t="s">
        <v>267</v>
      </c>
      <c r="B290" s="39" t="s">
        <v>20</v>
      </c>
      <c r="C290" s="40" t="s">
        <v>8</v>
      </c>
      <c r="D290" s="40" t="s">
        <v>15</v>
      </c>
      <c r="E290" s="40"/>
      <c r="F290" s="1"/>
      <c r="G290" s="76">
        <f aca="true" t="shared" si="51" ref="G290:H293">G291</f>
        <v>72.09738</v>
      </c>
      <c r="H290" s="76">
        <f t="shared" si="51"/>
        <v>67.2</v>
      </c>
      <c r="I290" s="76">
        <f aca="true" t="shared" si="52" ref="I290:K293">I291</f>
        <v>0</v>
      </c>
      <c r="J290" s="76">
        <f t="shared" si="52"/>
        <v>0</v>
      </c>
      <c r="K290" s="76">
        <f t="shared" si="52"/>
        <v>0</v>
      </c>
    </row>
    <row r="291" spans="1:11" s="17" customFormat="1" ht="47.25">
      <c r="A291" s="42" t="s">
        <v>163</v>
      </c>
      <c r="B291" s="62">
        <v>303</v>
      </c>
      <c r="C291" s="1" t="s">
        <v>8</v>
      </c>
      <c r="D291" s="1" t="s">
        <v>15</v>
      </c>
      <c r="E291" s="1" t="s">
        <v>164</v>
      </c>
      <c r="G291" s="77">
        <f t="shared" si="51"/>
        <v>72.09738</v>
      </c>
      <c r="H291" s="77">
        <f t="shared" si="51"/>
        <v>67.2</v>
      </c>
      <c r="I291" s="77">
        <f t="shared" si="52"/>
        <v>0</v>
      </c>
      <c r="J291" s="77">
        <f t="shared" si="52"/>
        <v>0</v>
      </c>
      <c r="K291" s="77">
        <f t="shared" si="52"/>
        <v>0</v>
      </c>
    </row>
    <row r="292" spans="1:11" s="17" customFormat="1" ht="18" customHeight="1">
      <c r="A292" s="48" t="s">
        <v>165</v>
      </c>
      <c r="B292" s="62">
        <v>303</v>
      </c>
      <c r="C292" s="1" t="s">
        <v>8</v>
      </c>
      <c r="D292" s="1" t="s">
        <v>15</v>
      </c>
      <c r="E292" s="43" t="s">
        <v>166</v>
      </c>
      <c r="F292" s="40"/>
      <c r="G292" s="77">
        <f t="shared" si="51"/>
        <v>72.09738</v>
      </c>
      <c r="H292" s="77">
        <f t="shared" si="51"/>
        <v>67.2</v>
      </c>
      <c r="I292" s="77">
        <f t="shared" si="52"/>
        <v>0</v>
      </c>
      <c r="J292" s="77">
        <f t="shared" si="52"/>
        <v>0</v>
      </c>
      <c r="K292" s="77">
        <f t="shared" si="52"/>
        <v>0</v>
      </c>
    </row>
    <row r="293" spans="1:11" s="17" customFormat="1" ht="15.75">
      <c r="A293" s="49" t="s">
        <v>24</v>
      </c>
      <c r="B293" s="62">
        <v>303</v>
      </c>
      <c r="C293" s="1" t="s">
        <v>8</v>
      </c>
      <c r="D293" s="1" t="s">
        <v>15</v>
      </c>
      <c r="E293" s="43" t="s">
        <v>40</v>
      </c>
      <c r="F293" s="1"/>
      <c r="G293" s="77">
        <f t="shared" si="51"/>
        <v>72.09738</v>
      </c>
      <c r="H293" s="77">
        <f t="shared" si="51"/>
        <v>67.2</v>
      </c>
      <c r="I293" s="77">
        <f t="shared" si="52"/>
        <v>0</v>
      </c>
      <c r="J293" s="77">
        <f t="shared" si="52"/>
        <v>0</v>
      </c>
      <c r="K293" s="77">
        <f t="shared" si="52"/>
        <v>0</v>
      </c>
    </row>
    <row r="294" spans="1:11" s="17" customFormat="1" ht="47.25">
      <c r="A294" s="48" t="s">
        <v>268</v>
      </c>
      <c r="B294" s="62">
        <v>303</v>
      </c>
      <c r="C294" s="1" t="s">
        <v>8</v>
      </c>
      <c r="D294" s="1" t="s">
        <v>15</v>
      </c>
      <c r="E294" s="43" t="s">
        <v>40</v>
      </c>
      <c r="F294" s="1" t="s">
        <v>269</v>
      </c>
      <c r="G294" s="77">
        <v>72.09738</v>
      </c>
      <c r="H294" s="77">
        <v>67.2</v>
      </c>
      <c r="I294" s="77">
        <v>0</v>
      </c>
      <c r="J294" s="77">
        <v>0</v>
      </c>
      <c r="K294" s="77">
        <v>0</v>
      </c>
    </row>
    <row r="295" spans="1:11" s="17" customFormat="1" ht="47.25">
      <c r="A295" s="41" t="s">
        <v>270</v>
      </c>
      <c r="B295" s="71">
        <v>303</v>
      </c>
      <c r="C295" s="40" t="s">
        <v>8</v>
      </c>
      <c r="D295" s="40" t="s">
        <v>10</v>
      </c>
      <c r="E295" s="40"/>
      <c r="G295" s="76">
        <f>G296+G307+G311</f>
        <v>16191.46007</v>
      </c>
      <c r="H295" s="76">
        <f>H296+H307+H311</f>
        <v>21579.385220000004</v>
      </c>
      <c r="I295" s="76">
        <f>I296+I307+I311</f>
        <v>17961.190000000002</v>
      </c>
      <c r="J295" s="76">
        <f>J296+J307+J311</f>
        <v>18527.3</v>
      </c>
      <c r="K295" s="76">
        <f>K296+K307+K311</f>
        <v>19116.2</v>
      </c>
    </row>
    <row r="296" spans="1:11" s="17" customFormat="1" ht="47.25">
      <c r="A296" s="42" t="s">
        <v>163</v>
      </c>
      <c r="B296" s="62">
        <v>303</v>
      </c>
      <c r="C296" s="1" t="s">
        <v>8</v>
      </c>
      <c r="D296" s="1" t="s">
        <v>10</v>
      </c>
      <c r="E296" s="43" t="s">
        <v>164</v>
      </c>
      <c r="G296" s="77">
        <f>G297</f>
        <v>12573.735069999999</v>
      </c>
      <c r="H296" s="77">
        <f>H297</f>
        <v>14769.985220000002</v>
      </c>
      <c r="I296" s="77">
        <f aca="true" t="shared" si="53" ref="I296:K297">I297</f>
        <v>13000.29</v>
      </c>
      <c r="J296" s="77">
        <f t="shared" si="53"/>
        <v>13511.5</v>
      </c>
      <c r="K296" s="77">
        <f t="shared" si="53"/>
        <v>14043.3</v>
      </c>
    </row>
    <row r="297" spans="1:11" s="17" customFormat="1" ht="31.5">
      <c r="A297" s="42" t="s">
        <v>266</v>
      </c>
      <c r="B297" s="62">
        <v>303</v>
      </c>
      <c r="C297" s="1" t="s">
        <v>8</v>
      </c>
      <c r="D297" s="1" t="s">
        <v>10</v>
      </c>
      <c r="E297" s="43" t="s">
        <v>166</v>
      </c>
      <c r="G297" s="77">
        <f>G298</f>
        <v>12573.735069999999</v>
      </c>
      <c r="H297" s="77">
        <f>H298</f>
        <v>14769.985220000002</v>
      </c>
      <c r="I297" s="77">
        <f t="shared" si="53"/>
        <v>13000.29</v>
      </c>
      <c r="J297" s="77">
        <f t="shared" si="53"/>
        <v>13511.5</v>
      </c>
      <c r="K297" s="77">
        <f t="shared" si="53"/>
        <v>14043.3</v>
      </c>
    </row>
    <row r="298" spans="1:11" s="17" customFormat="1" ht="15.75">
      <c r="A298" s="49" t="s">
        <v>24</v>
      </c>
      <c r="B298" s="62">
        <v>303</v>
      </c>
      <c r="C298" s="1" t="s">
        <v>8</v>
      </c>
      <c r="D298" s="1" t="s">
        <v>10</v>
      </c>
      <c r="E298" s="43" t="s">
        <v>40</v>
      </c>
      <c r="G298" s="77">
        <f>G299+G303+G304+G305+G301+G302+G300+G306</f>
        <v>12573.735069999999</v>
      </c>
      <c r="H298" s="77">
        <f>H299+H303+H304+H305+H301+H302+H300+H306</f>
        <v>14769.985220000002</v>
      </c>
      <c r="I298" s="77">
        <f>I299+I303+I304+I305+I301+I302+I300+I306</f>
        <v>13000.29</v>
      </c>
      <c r="J298" s="77">
        <f>J299+J303+J304+J305+J301+J302+J300+J306</f>
        <v>13511.5</v>
      </c>
      <c r="K298" s="77">
        <f>K299+K303+K304+K305+K301+K302+K300+K306</f>
        <v>14043.3</v>
      </c>
    </row>
    <row r="299" spans="1:11" s="17" customFormat="1" ht="15.75">
      <c r="A299" s="42" t="s">
        <v>175</v>
      </c>
      <c r="B299" s="62">
        <v>303</v>
      </c>
      <c r="C299" s="1" t="s">
        <v>8</v>
      </c>
      <c r="D299" s="1" t="s">
        <v>10</v>
      </c>
      <c r="E299" s="43" t="s">
        <v>40</v>
      </c>
      <c r="F299" s="1" t="s">
        <v>168</v>
      </c>
      <c r="G299" s="77">
        <v>7668.852</v>
      </c>
      <c r="H299" s="77">
        <v>7009.36</v>
      </c>
      <c r="I299" s="77">
        <v>7179.75</v>
      </c>
      <c r="J299" s="77">
        <v>7466.9</v>
      </c>
      <c r="K299" s="77">
        <v>7765.7</v>
      </c>
    </row>
    <row r="300" spans="1:11" s="17" customFormat="1" ht="31.5">
      <c r="A300" s="42" t="s">
        <v>235</v>
      </c>
      <c r="B300" s="62">
        <v>303</v>
      </c>
      <c r="C300" s="1" t="s">
        <v>8</v>
      </c>
      <c r="D300" s="1" t="s">
        <v>10</v>
      </c>
      <c r="E300" s="43" t="s">
        <v>40</v>
      </c>
      <c r="F300" s="1" t="s">
        <v>236</v>
      </c>
      <c r="G300" s="77">
        <v>7.075</v>
      </c>
      <c r="H300" s="77">
        <v>5.3</v>
      </c>
      <c r="I300" s="77">
        <v>0</v>
      </c>
      <c r="J300" s="77">
        <v>0</v>
      </c>
      <c r="K300" s="77">
        <v>0</v>
      </c>
    </row>
    <row r="301" spans="1:11" s="17" customFormat="1" ht="47.25">
      <c r="A301" s="42" t="s">
        <v>169</v>
      </c>
      <c r="B301" s="62">
        <v>303</v>
      </c>
      <c r="C301" s="1" t="s">
        <v>8</v>
      </c>
      <c r="D301" s="1" t="s">
        <v>10</v>
      </c>
      <c r="E301" s="43" t="s">
        <v>40</v>
      </c>
      <c r="F301" s="1" t="s">
        <v>170</v>
      </c>
      <c r="G301" s="77">
        <v>2375.79475</v>
      </c>
      <c r="H301" s="77">
        <v>2116.69</v>
      </c>
      <c r="I301" s="77">
        <v>2168.34</v>
      </c>
      <c r="J301" s="77">
        <v>2255</v>
      </c>
      <c r="K301" s="77">
        <v>2345.2</v>
      </c>
    </row>
    <row r="302" spans="1:11" s="17" customFormat="1" ht="33" customHeight="1">
      <c r="A302" s="42" t="s">
        <v>271</v>
      </c>
      <c r="B302" s="62">
        <v>303</v>
      </c>
      <c r="C302" s="1" t="s">
        <v>8</v>
      </c>
      <c r="D302" s="1" t="s">
        <v>10</v>
      </c>
      <c r="E302" s="43" t="s">
        <v>40</v>
      </c>
      <c r="F302" s="1" t="s">
        <v>272</v>
      </c>
      <c r="G302" s="77">
        <v>0</v>
      </c>
      <c r="H302" s="78">
        <v>1231.85</v>
      </c>
      <c r="I302" s="77">
        <v>0</v>
      </c>
      <c r="J302" s="77">
        <v>0</v>
      </c>
      <c r="K302" s="77">
        <v>0</v>
      </c>
    </row>
    <row r="303" spans="1:11" s="17" customFormat="1" ht="21" customHeight="1">
      <c r="A303" s="48" t="s">
        <v>176</v>
      </c>
      <c r="B303" s="62">
        <v>303</v>
      </c>
      <c r="C303" s="1" t="s">
        <v>8</v>
      </c>
      <c r="D303" s="1" t="s">
        <v>10</v>
      </c>
      <c r="E303" s="43" t="s">
        <v>40</v>
      </c>
      <c r="F303" s="1" t="s">
        <v>177</v>
      </c>
      <c r="G303" s="77">
        <v>2205.66133</v>
      </c>
      <c r="H303" s="78">
        <v>4145.27</v>
      </c>
      <c r="I303" s="77">
        <v>3434.2</v>
      </c>
      <c r="J303" s="77">
        <v>3571.6</v>
      </c>
      <c r="K303" s="77">
        <v>3714.4</v>
      </c>
    </row>
    <row r="304" spans="1:11" s="17" customFormat="1" ht="15.75">
      <c r="A304" s="42" t="s">
        <v>273</v>
      </c>
      <c r="B304" s="62">
        <v>303</v>
      </c>
      <c r="C304" s="1" t="s">
        <v>8</v>
      </c>
      <c r="D304" s="1" t="s">
        <v>10</v>
      </c>
      <c r="E304" s="43" t="s">
        <v>40</v>
      </c>
      <c r="F304" s="1" t="s">
        <v>202</v>
      </c>
      <c r="G304" s="77">
        <v>188.7927</v>
      </c>
      <c r="H304" s="77">
        <v>204.5454</v>
      </c>
      <c r="I304" s="77">
        <v>158</v>
      </c>
      <c r="J304" s="77">
        <v>158</v>
      </c>
      <c r="K304" s="77">
        <v>158</v>
      </c>
    </row>
    <row r="305" spans="1:11" s="17" customFormat="1" ht="15.75">
      <c r="A305" s="42" t="s">
        <v>203</v>
      </c>
      <c r="B305" s="62">
        <v>303</v>
      </c>
      <c r="C305" s="1" t="s">
        <v>8</v>
      </c>
      <c r="D305" s="1" t="s">
        <v>10</v>
      </c>
      <c r="E305" s="43" t="s">
        <v>40</v>
      </c>
      <c r="F305" s="1" t="s">
        <v>204</v>
      </c>
      <c r="G305" s="77">
        <v>66.847</v>
      </c>
      <c r="H305" s="77">
        <v>55.9</v>
      </c>
      <c r="I305" s="77">
        <v>60</v>
      </c>
      <c r="J305" s="77">
        <v>60</v>
      </c>
      <c r="K305" s="77">
        <v>60</v>
      </c>
    </row>
    <row r="306" spans="1:11" s="17" customFormat="1" ht="15.75">
      <c r="A306" s="42" t="s">
        <v>336</v>
      </c>
      <c r="B306" s="62">
        <v>303</v>
      </c>
      <c r="C306" s="1" t="s">
        <v>8</v>
      </c>
      <c r="D306" s="1" t="s">
        <v>10</v>
      </c>
      <c r="E306" s="43" t="s">
        <v>40</v>
      </c>
      <c r="F306" s="1" t="s">
        <v>337</v>
      </c>
      <c r="G306" s="77">
        <v>60.71229</v>
      </c>
      <c r="H306" s="77">
        <v>1.06982</v>
      </c>
      <c r="I306" s="77">
        <v>0</v>
      </c>
      <c r="J306" s="77">
        <v>0</v>
      </c>
      <c r="K306" s="77">
        <v>0</v>
      </c>
    </row>
    <row r="307" spans="1:11" s="17" customFormat="1" ht="47.25">
      <c r="A307" s="42" t="s">
        <v>137</v>
      </c>
      <c r="B307" s="62">
        <v>303</v>
      </c>
      <c r="C307" s="1" t="s">
        <v>8</v>
      </c>
      <c r="D307" s="1" t="s">
        <v>10</v>
      </c>
      <c r="E307" s="43" t="s">
        <v>138</v>
      </c>
      <c r="F307" s="1"/>
      <c r="G307" s="77">
        <f aca="true" t="shared" si="54" ref="G307:H309">G308</f>
        <v>1471.725</v>
      </c>
      <c r="H307" s="77">
        <f t="shared" si="54"/>
        <v>1903</v>
      </c>
      <c r="I307" s="77">
        <f aca="true" t="shared" si="55" ref="I307:K309">I308</f>
        <v>2343</v>
      </c>
      <c r="J307" s="77">
        <f t="shared" si="55"/>
        <v>2343</v>
      </c>
      <c r="K307" s="77">
        <f t="shared" si="55"/>
        <v>2343</v>
      </c>
    </row>
    <row r="308" spans="1:11" s="17" customFormat="1" ht="78.75">
      <c r="A308" s="42" t="s">
        <v>139</v>
      </c>
      <c r="B308" s="62">
        <v>303</v>
      </c>
      <c r="C308" s="1" t="s">
        <v>8</v>
      </c>
      <c r="D308" s="1" t="s">
        <v>10</v>
      </c>
      <c r="E308" s="43" t="s">
        <v>140</v>
      </c>
      <c r="F308" s="1"/>
      <c r="G308" s="77">
        <f t="shared" si="54"/>
        <v>1471.725</v>
      </c>
      <c r="H308" s="77">
        <f t="shared" si="54"/>
        <v>1903</v>
      </c>
      <c r="I308" s="77">
        <f t="shared" si="55"/>
        <v>2343</v>
      </c>
      <c r="J308" s="77">
        <f t="shared" si="55"/>
        <v>2343</v>
      </c>
      <c r="K308" s="77">
        <f t="shared" si="55"/>
        <v>2343</v>
      </c>
    </row>
    <row r="309" spans="1:11" s="17" customFormat="1" ht="31.5">
      <c r="A309" s="42" t="s">
        <v>141</v>
      </c>
      <c r="B309" s="62">
        <v>303</v>
      </c>
      <c r="C309" s="1" t="s">
        <v>8</v>
      </c>
      <c r="D309" s="1" t="s">
        <v>10</v>
      </c>
      <c r="E309" s="43" t="s">
        <v>90</v>
      </c>
      <c r="F309" s="1"/>
      <c r="G309" s="77">
        <f t="shared" si="54"/>
        <v>1471.725</v>
      </c>
      <c r="H309" s="77">
        <f t="shared" si="54"/>
        <v>1903</v>
      </c>
      <c r="I309" s="77">
        <f t="shared" si="55"/>
        <v>2343</v>
      </c>
      <c r="J309" s="77">
        <f t="shared" si="55"/>
        <v>2343</v>
      </c>
      <c r="K309" s="77">
        <f t="shared" si="55"/>
        <v>2343</v>
      </c>
    </row>
    <row r="310" spans="1:11" s="17" customFormat="1" ht="15.75">
      <c r="A310" s="42" t="s">
        <v>176</v>
      </c>
      <c r="B310" s="62">
        <v>303</v>
      </c>
      <c r="C310" s="1" t="s">
        <v>8</v>
      </c>
      <c r="D310" s="1" t="s">
        <v>10</v>
      </c>
      <c r="E310" s="43" t="s">
        <v>90</v>
      </c>
      <c r="F310" s="1" t="s">
        <v>177</v>
      </c>
      <c r="G310" s="77">
        <v>1471.725</v>
      </c>
      <c r="H310" s="77">
        <v>1903</v>
      </c>
      <c r="I310" s="77">
        <v>2343</v>
      </c>
      <c r="J310" s="77">
        <v>2343</v>
      </c>
      <c r="K310" s="77">
        <v>2343</v>
      </c>
    </row>
    <row r="311" spans="1:11" s="17" customFormat="1" ht="63">
      <c r="A311" s="42" t="s">
        <v>148</v>
      </c>
      <c r="B311" s="62">
        <v>303</v>
      </c>
      <c r="C311" s="1" t="s">
        <v>8</v>
      </c>
      <c r="D311" s="1" t="s">
        <v>10</v>
      </c>
      <c r="E311" s="1" t="s">
        <v>129</v>
      </c>
      <c r="F311" s="1"/>
      <c r="G311" s="77">
        <f>G312</f>
        <v>2146</v>
      </c>
      <c r="H311" s="77">
        <f>H312</f>
        <v>4906.4</v>
      </c>
      <c r="I311" s="77">
        <f>I312</f>
        <v>2617.9</v>
      </c>
      <c r="J311" s="77">
        <f>J312</f>
        <v>2672.8</v>
      </c>
      <c r="K311" s="77">
        <f>K312</f>
        <v>2729.9</v>
      </c>
    </row>
    <row r="312" spans="1:11" s="17" customFormat="1" ht="94.5">
      <c r="A312" s="42" t="s">
        <v>149</v>
      </c>
      <c r="B312" s="62">
        <v>303</v>
      </c>
      <c r="C312" s="1" t="s">
        <v>8</v>
      </c>
      <c r="D312" s="1" t="s">
        <v>10</v>
      </c>
      <c r="E312" s="1" t="s">
        <v>131</v>
      </c>
      <c r="F312" s="1"/>
      <c r="G312" s="77">
        <f>G313+G316</f>
        <v>2146</v>
      </c>
      <c r="H312" s="77">
        <f>H313+H316</f>
        <v>4906.4</v>
      </c>
      <c r="I312" s="77">
        <f>I313+I316</f>
        <v>2617.9</v>
      </c>
      <c r="J312" s="77">
        <f>J313+J316</f>
        <v>2672.8</v>
      </c>
      <c r="K312" s="77">
        <f>K313+K316</f>
        <v>2729.9</v>
      </c>
    </row>
    <row r="313" spans="1:11" s="17" customFormat="1" ht="31.5">
      <c r="A313" s="42" t="s">
        <v>150</v>
      </c>
      <c r="B313" s="62">
        <v>303</v>
      </c>
      <c r="C313" s="1" t="s">
        <v>8</v>
      </c>
      <c r="D313" s="1" t="s">
        <v>10</v>
      </c>
      <c r="E313" s="1" t="s">
        <v>151</v>
      </c>
      <c r="F313" s="1"/>
      <c r="G313" s="77">
        <f>G314+G315</f>
        <v>1646</v>
      </c>
      <c r="H313" s="77">
        <f>H314+H315</f>
        <v>4163.4</v>
      </c>
      <c r="I313" s="77">
        <f>I314+I315</f>
        <v>1245</v>
      </c>
      <c r="J313" s="77">
        <f>J314+J315</f>
        <v>1245</v>
      </c>
      <c r="K313" s="77">
        <f>K314+K315</f>
        <v>1245</v>
      </c>
    </row>
    <row r="314" spans="1:11" s="17" customFormat="1" ht="21.75" customHeight="1">
      <c r="A314" s="42" t="s">
        <v>175</v>
      </c>
      <c r="B314" s="62">
        <v>303</v>
      </c>
      <c r="C314" s="1" t="s">
        <v>8</v>
      </c>
      <c r="D314" s="1" t="s">
        <v>10</v>
      </c>
      <c r="E314" s="1" t="s">
        <v>152</v>
      </c>
      <c r="F314" s="1" t="s">
        <v>168</v>
      </c>
      <c r="G314" s="77">
        <v>1020.568</v>
      </c>
      <c r="H314" s="77">
        <v>3197.6</v>
      </c>
      <c r="I314" s="58">
        <v>956.2</v>
      </c>
      <c r="J314" s="58">
        <v>956.2</v>
      </c>
      <c r="K314" s="58">
        <v>956.2</v>
      </c>
    </row>
    <row r="315" spans="1:11" s="17" customFormat="1" ht="15" customHeight="1">
      <c r="A315" s="42" t="s">
        <v>169</v>
      </c>
      <c r="B315" s="62">
        <v>303</v>
      </c>
      <c r="C315" s="1" t="s">
        <v>8</v>
      </c>
      <c r="D315" s="1" t="s">
        <v>10</v>
      </c>
      <c r="E315" s="1" t="s">
        <v>152</v>
      </c>
      <c r="F315" s="1" t="s">
        <v>170</v>
      </c>
      <c r="G315" s="77">
        <v>625.432</v>
      </c>
      <c r="H315" s="77">
        <v>965.8</v>
      </c>
      <c r="I315" s="58">
        <v>288.8</v>
      </c>
      <c r="J315" s="58">
        <v>288.8</v>
      </c>
      <c r="K315" s="58">
        <v>288.8</v>
      </c>
    </row>
    <row r="316" spans="1:11" s="17" customFormat="1" ht="31.5">
      <c r="A316" s="42" t="s">
        <v>351</v>
      </c>
      <c r="B316" s="62">
        <v>303</v>
      </c>
      <c r="C316" s="1" t="s">
        <v>8</v>
      </c>
      <c r="D316" s="1" t="s">
        <v>10</v>
      </c>
      <c r="E316" s="1" t="s">
        <v>352</v>
      </c>
      <c r="F316" s="1"/>
      <c r="G316" s="77">
        <f>G317</f>
        <v>500</v>
      </c>
      <c r="H316" s="77">
        <f>H317</f>
        <v>743</v>
      </c>
      <c r="I316" s="77">
        <f>I317</f>
        <v>1372.9</v>
      </c>
      <c r="J316" s="77">
        <f>J317</f>
        <v>1427.8000000000002</v>
      </c>
      <c r="K316" s="77">
        <f>K317</f>
        <v>1484.9</v>
      </c>
    </row>
    <row r="317" spans="1:11" s="17" customFormat="1" ht="47.25">
      <c r="A317" s="42" t="s">
        <v>274</v>
      </c>
      <c r="B317" s="62">
        <v>303</v>
      </c>
      <c r="C317" s="1" t="s">
        <v>8</v>
      </c>
      <c r="D317" s="1" t="s">
        <v>10</v>
      </c>
      <c r="E317" s="1" t="s">
        <v>275</v>
      </c>
      <c r="F317" s="1"/>
      <c r="G317" s="77">
        <f>G318+G319</f>
        <v>500</v>
      </c>
      <c r="H317" s="77">
        <f>H318+H319</f>
        <v>743</v>
      </c>
      <c r="I317" s="77">
        <f>I318+I319</f>
        <v>1372.9</v>
      </c>
      <c r="J317" s="77">
        <f>J318+J319</f>
        <v>1427.8000000000002</v>
      </c>
      <c r="K317" s="77">
        <f>K318+K319</f>
        <v>1484.9</v>
      </c>
    </row>
    <row r="318" spans="1:11" s="17" customFormat="1" ht="15.75">
      <c r="A318" s="42" t="s">
        <v>175</v>
      </c>
      <c r="B318" s="62">
        <v>303</v>
      </c>
      <c r="C318" s="1" t="s">
        <v>8</v>
      </c>
      <c r="D318" s="1" t="s">
        <v>10</v>
      </c>
      <c r="E318" s="1" t="s">
        <v>275</v>
      </c>
      <c r="F318" s="1" t="s">
        <v>168</v>
      </c>
      <c r="G318" s="77">
        <v>400</v>
      </c>
      <c r="H318" s="77">
        <v>570.6</v>
      </c>
      <c r="I318" s="58">
        <v>1054.5</v>
      </c>
      <c r="J318" s="58">
        <v>1096.7</v>
      </c>
      <c r="K318" s="58">
        <v>1140.5</v>
      </c>
    </row>
    <row r="319" spans="1:11" s="17" customFormat="1" ht="47.25">
      <c r="A319" s="42" t="s">
        <v>169</v>
      </c>
      <c r="B319" s="62">
        <v>303</v>
      </c>
      <c r="C319" s="1" t="s">
        <v>8</v>
      </c>
      <c r="D319" s="1" t="s">
        <v>10</v>
      </c>
      <c r="E319" s="1" t="s">
        <v>275</v>
      </c>
      <c r="F319" s="1" t="s">
        <v>170</v>
      </c>
      <c r="G319" s="77">
        <v>100</v>
      </c>
      <c r="H319" s="77">
        <v>172.4</v>
      </c>
      <c r="I319" s="58">
        <v>318.4</v>
      </c>
      <c r="J319" s="58">
        <v>331.1</v>
      </c>
      <c r="K319" s="58">
        <v>344.4</v>
      </c>
    </row>
    <row r="320" spans="1:11" s="17" customFormat="1" ht="15.75">
      <c r="A320" s="41" t="s">
        <v>276</v>
      </c>
      <c r="B320" s="71">
        <v>303</v>
      </c>
      <c r="C320" s="40" t="s">
        <v>8</v>
      </c>
      <c r="D320" s="40" t="s">
        <v>16</v>
      </c>
      <c r="E320" s="53"/>
      <c r="F320" s="40"/>
      <c r="G320" s="76">
        <f aca="true" t="shared" si="56" ref="G320:H323">G321</f>
        <v>49.4</v>
      </c>
      <c r="H320" s="76">
        <f t="shared" si="56"/>
        <v>4.4</v>
      </c>
      <c r="I320" s="76">
        <f aca="true" t="shared" si="57" ref="I320:K323">I321</f>
        <v>4.7</v>
      </c>
      <c r="J320" s="76">
        <f t="shared" si="57"/>
        <v>4.7</v>
      </c>
      <c r="K320" s="76">
        <f t="shared" si="57"/>
        <v>4.7</v>
      </c>
    </row>
    <row r="321" spans="1:11" s="17" customFormat="1" ht="47.25">
      <c r="A321" s="42" t="s">
        <v>163</v>
      </c>
      <c r="B321" s="62">
        <v>303</v>
      </c>
      <c r="C321" s="1" t="s">
        <v>8</v>
      </c>
      <c r="D321" s="1" t="s">
        <v>16</v>
      </c>
      <c r="E321" s="43" t="s">
        <v>164</v>
      </c>
      <c r="F321" s="1"/>
      <c r="G321" s="77">
        <f t="shared" si="56"/>
        <v>49.4</v>
      </c>
      <c r="H321" s="77">
        <f t="shared" si="56"/>
        <v>4.4</v>
      </c>
      <c r="I321" s="77">
        <f t="shared" si="57"/>
        <v>4.7</v>
      </c>
      <c r="J321" s="77">
        <f t="shared" si="57"/>
        <v>4.7</v>
      </c>
      <c r="K321" s="77">
        <f t="shared" si="57"/>
        <v>4.7</v>
      </c>
    </row>
    <row r="322" spans="1:11" s="28" customFormat="1" ht="15.75">
      <c r="A322" s="42" t="s">
        <v>215</v>
      </c>
      <c r="B322" s="62">
        <v>303</v>
      </c>
      <c r="C322" s="1" t="s">
        <v>8</v>
      </c>
      <c r="D322" s="1" t="s">
        <v>16</v>
      </c>
      <c r="E322" s="43" t="s">
        <v>216</v>
      </c>
      <c r="F322" s="1"/>
      <c r="G322" s="77">
        <f t="shared" si="56"/>
        <v>49.4</v>
      </c>
      <c r="H322" s="77">
        <f t="shared" si="56"/>
        <v>4.4</v>
      </c>
      <c r="I322" s="77">
        <f t="shared" si="57"/>
        <v>4.7</v>
      </c>
      <c r="J322" s="77">
        <f t="shared" si="57"/>
        <v>4.7</v>
      </c>
      <c r="K322" s="77">
        <f t="shared" si="57"/>
        <v>4.7</v>
      </c>
    </row>
    <row r="323" spans="1:11" s="17" customFormat="1" ht="47.25">
      <c r="A323" s="48" t="s">
        <v>28</v>
      </c>
      <c r="B323" s="62">
        <v>303</v>
      </c>
      <c r="C323" s="1" t="s">
        <v>8</v>
      </c>
      <c r="D323" s="1" t="s">
        <v>16</v>
      </c>
      <c r="E323" s="43" t="s">
        <v>31</v>
      </c>
      <c r="F323" s="1"/>
      <c r="G323" s="77">
        <f t="shared" si="56"/>
        <v>49.4</v>
      </c>
      <c r="H323" s="77">
        <f t="shared" si="56"/>
        <v>4.4</v>
      </c>
      <c r="I323" s="77">
        <f t="shared" si="57"/>
        <v>4.7</v>
      </c>
      <c r="J323" s="77">
        <f t="shared" si="57"/>
        <v>4.7</v>
      </c>
      <c r="K323" s="77">
        <f t="shared" si="57"/>
        <v>4.7</v>
      </c>
    </row>
    <row r="324" spans="1:11" s="17" customFormat="1" ht="15.75">
      <c r="A324" s="48" t="s">
        <v>176</v>
      </c>
      <c r="B324" s="62">
        <v>303</v>
      </c>
      <c r="C324" s="1" t="s">
        <v>8</v>
      </c>
      <c r="D324" s="1" t="s">
        <v>16</v>
      </c>
      <c r="E324" s="43" t="s">
        <v>31</v>
      </c>
      <c r="F324" s="1" t="s">
        <v>177</v>
      </c>
      <c r="G324" s="77">
        <v>49.4</v>
      </c>
      <c r="H324" s="77">
        <v>4.4</v>
      </c>
      <c r="I324" s="58">
        <v>4.7</v>
      </c>
      <c r="J324" s="58">
        <v>4.7</v>
      </c>
      <c r="K324" s="58">
        <v>4.7</v>
      </c>
    </row>
    <row r="325" spans="1:11" s="17" customFormat="1" ht="47.25">
      <c r="A325" s="41" t="s">
        <v>234</v>
      </c>
      <c r="B325" s="39" t="s">
        <v>20</v>
      </c>
      <c r="C325" s="40" t="s">
        <v>8</v>
      </c>
      <c r="D325" s="40" t="s">
        <v>17</v>
      </c>
      <c r="E325" s="40"/>
      <c r="F325" s="1"/>
      <c r="G325" s="77">
        <f>G326</f>
        <v>0</v>
      </c>
      <c r="H325" s="77">
        <f aca="true" t="shared" si="58" ref="H325:K327">H326</f>
        <v>0</v>
      </c>
      <c r="I325" s="77">
        <f t="shared" si="58"/>
        <v>335.2</v>
      </c>
      <c r="J325" s="77">
        <f t="shared" si="58"/>
        <v>348.70000000000005</v>
      </c>
      <c r="K325" s="77">
        <f t="shared" si="58"/>
        <v>362.6</v>
      </c>
    </row>
    <row r="326" spans="1:11" s="17" customFormat="1" ht="47.25">
      <c r="A326" s="42" t="s">
        <v>163</v>
      </c>
      <c r="B326" s="54" t="s">
        <v>20</v>
      </c>
      <c r="C326" s="1" t="s">
        <v>8</v>
      </c>
      <c r="D326" s="1" t="s">
        <v>17</v>
      </c>
      <c r="E326" s="43" t="s">
        <v>164</v>
      </c>
      <c r="F326" s="1"/>
      <c r="G326" s="77">
        <f>G327</f>
        <v>0</v>
      </c>
      <c r="H326" s="77">
        <f t="shared" si="58"/>
        <v>0</v>
      </c>
      <c r="I326" s="77">
        <f t="shared" si="58"/>
        <v>335.2</v>
      </c>
      <c r="J326" s="77">
        <f t="shared" si="58"/>
        <v>348.70000000000005</v>
      </c>
      <c r="K326" s="77">
        <f t="shared" si="58"/>
        <v>362.6</v>
      </c>
    </row>
    <row r="327" spans="1:11" s="17" customFormat="1" ht="36" customHeight="1">
      <c r="A327" s="48" t="s">
        <v>165</v>
      </c>
      <c r="B327" s="54" t="s">
        <v>20</v>
      </c>
      <c r="C327" s="1" t="s">
        <v>8</v>
      </c>
      <c r="D327" s="1" t="s">
        <v>17</v>
      </c>
      <c r="E327" s="43" t="s">
        <v>166</v>
      </c>
      <c r="F327" s="1"/>
      <c r="G327" s="77">
        <f>G328</f>
        <v>0</v>
      </c>
      <c r="H327" s="77">
        <f t="shared" si="58"/>
        <v>0</v>
      </c>
      <c r="I327" s="77">
        <f t="shared" si="58"/>
        <v>335.2</v>
      </c>
      <c r="J327" s="77">
        <f t="shared" si="58"/>
        <v>348.70000000000005</v>
      </c>
      <c r="K327" s="77">
        <f t="shared" si="58"/>
        <v>362.6</v>
      </c>
    </row>
    <row r="328" spans="1:11" s="17" customFormat="1" ht="31.5">
      <c r="A328" s="42" t="s">
        <v>395</v>
      </c>
      <c r="B328" s="54" t="s">
        <v>20</v>
      </c>
      <c r="C328" s="1" t="s">
        <v>8</v>
      </c>
      <c r="D328" s="1" t="s">
        <v>17</v>
      </c>
      <c r="E328" s="43" t="s">
        <v>396</v>
      </c>
      <c r="F328" s="1"/>
      <c r="G328" s="77">
        <f>G329+G330</f>
        <v>0</v>
      </c>
      <c r="H328" s="77">
        <f>H329+H330</f>
        <v>0</v>
      </c>
      <c r="I328" s="77">
        <f>I329+I330</f>
        <v>335.2</v>
      </c>
      <c r="J328" s="77">
        <f>J329+J330</f>
        <v>348.70000000000005</v>
      </c>
      <c r="K328" s="77">
        <f>K329+K330</f>
        <v>362.6</v>
      </c>
    </row>
    <row r="329" spans="1:11" s="17" customFormat="1" ht="15.75">
      <c r="A329" s="42" t="s">
        <v>175</v>
      </c>
      <c r="B329" s="54" t="s">
        <v>20</v>
      </c>
      <c r="C329" s="1" t="s">
        <v>8</v>
      </c>
      <c r="D329" s="1" t="s">
        <v>17</v>
      </c>
      <c r="E329" s="43" t="s">
        <v>396</v>
      </c>
      <c r="F329" s="1" t="s">
        <v>168</v>
      </c>
      <c r="G329" s="77">
        <v>0</v>
      </c>
      <c r="H329" s="77">
        <v>0</v>
      </c>
      <c r="I329" s="77">
        <v>257.45</v>
      </c>
      <c r="J329" s="58">
        <v>267.8</v>
      </c>
      <c r="K329" s="58">
        <v>278.5</v>
      </c>
    </row>
    <row r="330" spans="1:11" s="17" customFormat="1" ht="47.25">
      <c r="A330" s="42" t="s">
        <v>397</v>
      </c>
      <c r="B330" s="54" t="s">
        <v>20</v>
      </c>
      <c r="C330" s="1" t="s">
        <v>8</v>
      </c>
      <c r="D330" s="1" t="s">
        <v>17</v>
      </c>
      <c r="E330" s="43" t="s">
        <v>396</v>
      </c>
      <c r="F330" s="1" t="s">
        <v>170</v>
      </c>
      <c r="G330" s="77">
        <v>0</v>
      </c>
      <c r="H330" s="77">
        <v>0</v>
      </c>
      <c r="I330" s="77">
        <v>77.75</v>
      </c>
      <c r="J330" s="58">
        <v>80.9</v>
      </c>
      <c r="K330" s="58">
        <v>84.1</v>
      </c>
    </row>
    <row r="331" spans="1:11" s="17" customFormat="1" ht="15.75">
      <c r="A331" s="41" t="s">
        <v>340</v>
      </c>
      <c r="B331" s="71">
        <v>303</v>
      </c>
      <c r="C331" s="40" t="s">
        <v>8</v>
      </c>
      <c r="D331" s="40" t="s">
        <v>11</v>
      </c>
      <c r="E331" s="43"/>
      <c r="F331" s="1"/>
      <c r="G331" s="76">
        <f aca="true" t="shared" si="59" ref="G331:H334">G332</f>
        <v>4</v>
      </c>
      <c r="H331" s="76">
        <f t="shared" si="59"/>
        <v>65</v>
      </c>
      <c r="I331" s="76">
        <f aca="true" t="shared" si="60" ref="I331:K334">I332</f>
        <v>0</v>
      </c>
      <c r="J331" s="76">
        <f t="shared" si="60"/>
        <v>0</v>
      </c>
      <c r="K331" s="76">
        <f t="shared" si="60"/>
        <v>0</v>
      </c>
    </row>
    <row r="332" spans="1:11" s="17" customFormat="1" ht="47.25">
      <c r="A332" s="48" t="s">
        <v>163</v>
      </c>
      <c r="B332" s="62">
        <v>303</v>
      </c>
      <c r="C332" s="1" t="s">
        <v>8</v>
      </c>
      <c r="D332" s="1" t="s">
        <v>11</v>
      </c>
      <c r="E332" s="43" t="s">
        <v>164</v>
      </c>
      <c r="F332" s="1"/>
      <c r="G332" s="77">
        <f t="shared" si="59"/>
        <v>4</v>
      </c>
      <c r="H332" s="77">
        <f t="shared" si="59"/>
        <v>65</v>
      </c>
      <c r="I332" s="77">
        <f t="shared" si="60"/>
        <v>0</v>
      </c>
      <c r="J332" s="77">
        <f t="shared" si="60"/>
        <v>0</v>
      </c>
      <c r="K332" s="77">
        <f t="shared" si="60"/>
        <v>0</v>
      </c>
    </row>
    <row r="333" spans="1:11" s="17" customFormat="1" ht="15.75">
      <c r="A333" s="42" t="s">
        <v>341</v>
      </c>
      <c r="B333" s="62">
        <v>303</v>
      </c>
      <c r="C333" s="1" t="s">
        <v>8</v>
      </c>
      <c r="D333" s="1" t="s">
        <v>11</v>
      </c>
      <c r="E333" s="43" t="s">
        <v>342</v>
      </c>
      <c r="F333" s="1"/>
      <c r="G333" s="77">
        <f t="shared" si="59"/>
        <v>4</v>
      </c>
      <c r="H333" s="77">
        <f t="shared" si="59"/>
        <v>65</v>
      </c>
      <c r="I333" s="77">
        <f t="shared" si="60"/>
        <v>0</v>
      </c>
      <c r="J333" s="77">
        <f t="shared" si="60"/>
        <v>0</v>
      </c>
      <c r="K333" s="77">
        <f t="shared" si="60"/>
        <v>0</v>
      </c>
    </row>
    <row r="334" spans="1:11" s="17" customFormat="1" ht="31.5">
      <c r="A334" s="73" t="s">
        <v>367</v>
      </c>
      <c r="B334" s="62">
        <v>303</v>
      </c>
      <c r="C334" s="1" t="s">
        <v>8</v>
      </c>
      <c r="D334" s="1" t="s">
        <v>11</v>
      </c>
      <c r="E334" s="43" t="s">
        <v>368</v>
      </c>
      <c r="F334" s="1"/>
      <c r="G334" s="77">
        <f t="shared" si="59"/>
        <v>4</v>
      </c>
      <c r="H334" s="77">
        <f t="shared" si="59"/>
        <v>65</v>
      </c>
      <c r="I334" s="77">
        <f t="shared" si="60"/>
        <v>0</v>
      </c>
      <c r="J334" s="77">
        <f t="shared" si="60"/>
        <v>0</v>
      </c>
      <c r="K334" s="77">
        <f t="shared" si="60"/>
        <v>0</v>
      </c>
    </row>
    <row r="335" spans="1:11" s="17" customFormat="1" ht="15.75">
      <c r="A335" s="48" t="s">
        <v>369</v>
      </c>
      <c r="B335" s="62">
        <v>303</v>
      </c>
      <c r="C335" s="1" t="s">
        <v>8</v>
      </c>
      <c r="D335" s="1" t="s">
        <v>11</v>
      </c>
      <c r="E335" s="43" t="s">
        <v>368</v>
      </c>
      <c r="F335" s="1" t="s">
        <v>370</v>
      </c>
      <c r="G335" s="77">
        <v>4</v>
      </c>
      <c r="H335" s="77">
        <v>65</v>
      </c>
      <c r="I335" s="77">
        <v>0</v>
      </c>
      <c r="J335" s="77">
        <v>0</v>
      </c>
      <c r="K335" s="77">
        <v>0</v>
      </c>
    </row>
    <row r="336" spans="1:11" s="28" customFormat="1" ht="16.5" customHeight="1">
      <c r="A336" s="41" t="s">
        <v>277</v>
      </c>
      <c r="B336" s="71">
        <v>303</v>
      </c>
      <c r="C336" s="40" t="s">
        <v>8</v>
      </c>
      <c r="D336" s="40" t="s">
        <v>19</v>
      </c>
      <c r="E336" s="40"/>
      <c r="F336" s="40"/>
      <c r="G336" s="76">
        <f>G337</f>
        <v>0</v>
      </c>
      <c r="H336" s="76">
        <f>H337</f>
        <v>220</v>
      </c>
      <c r="I336" s="76">
        <f aca="true" t="shared" si="61" ref="I336:K337">I337</f>
        <v>220</v>
      </c>
      <c r="J336" s="76">
        <f t="shared" si="61"/>
        <v>220</v>
      </c>
      <c r="K336" s="76">
        <f t="shared" si="61"/>
        <v>220</v>
      </c>
    </row>
    <row r="337" spans="1:11" s="17" customFormat="1" ht="31.5">
      <c r="A337" s="42" t="s">
        <v>278</v>
      </c>
      <c r="B337" s="62">
        <v>303</v>
      </c>
      <c r="C337" s="1" t="s">
        <v>8</v>
      </c>
      <c r="D337" s="1" t="s">
        <v>19</v>
      </c>
      <c r="E337" s="43" t="s">
        <v>279</v>
      </c>
      <c r="F337" s="1"/>
      <c r="G337" s="77">
        <f>G338</f>
        <v>0</v>
      </c>
      <c r="H337" s="77">
        <f>H338</f>
        <v>220</v>
      </c>
      <c r="I337" s="77">
        <f t="shared" si="61"/>
        <v>220</v>
      </c>
      <c r="J337" s="77">
        <f t="shared" si="61"/>
        <v>220</v>
      </c>
      <c r="K337" s="77">
        <f t="shared" si="61"/>
        <v>220</v>
      </c>
    </row>
    <row r="338" spans="1:11" s="17" customFormat="1" ht="15.75">
      <c r="A338" s="49" t="s">
        <v>277</v>
      </c>
      <c r="B338" s="62">
        <v>303</v>
      </c>
      <c r="C338" s="1" t="s">
        <v>8</v>
      </c>
      <c r="D338" s="1" t="s">
        <v>19</v>
      </c>
      <c r="E338" s="43" t="s">
        <v>280</v>
      </c>
      <c r="F338" s="1"/>
      <c r="G338" s="77">
        <f>G341+G339</f>
        <v>0</v>
      </c>
      <c r="H338" s="77">
        <f>H341+H339</f>
        <v>220</v>
      </c>
      <c r="I338" s="77">
        <f>I341+I339</f>
        <v>220</v>
      </c>
      <c r="J338" s="77">
        <f>J341+J339</f>
        <v>220</v>
      </c>
      <c r="K338" s="77">
        <f>K341+K339</f>
        <v>220</v>
      </c>
    </row>
    <row r="339" spans="1:11" s="17" customFormat="1" ht="31.5">
      <c r="A339" s="42" t="s">
        <v>92</v>
      </c>
      <c r="B339" s="62">
        <v>303</v>
      </c>
      <c r="C339" s="1" t="s">
        <v>8</v>
      </c>
      <c r="D339" s="1" t="s">
        <v>19</v>
      </c>
      <c r="E339" s="43" t="s">
        <v>93</v>
      </c>
      <c r="F339" s="1"/>
      <c r="G339" s="77">
        <f>G340</f>
        <v>0</v>
      </c>
      <c r="H339" s="77">
        <f>H340</f>
        <v>100</v>
      </c>
      <c r="I339" s="77">
        <f>I340</f>
        <v>100</v>
      </c>
      <c r="J339" s="77">
        <f>J340</f>
        <v>100</v>
      </c>
      <c r="K339" s="77">
        <f>K340</f>
        <v>100</v>
      </c>
    </row>
    <row r="340" spans="1:11" s="17" customFormat="1" ht="15.75">
      <c r="A340" s="49" t="s">
        <v>281</v>
      </c>
      <c r="B340" s="62">
        <v>303</v>
      </c>
      <c r="C340" s="1" t="s">
        <v>8</v>
      </c>
      <c r="D340" s="1" t="s">
        <v>19</v>
      </c>
      <c r="E340" s="43" t="s">
        <v>93</v>
      </c>
      <c r="F340" s="1" t="s">
        <v>94</v>
      </c>
      <c r="G340" s="77">
        <v>0</v>
      </c>
      <c r="H340" s="77">
        <v>100</v>
      </c>
      <c r="I340" s="77">
        <v>100</v>
      </c>
      <c r="J340" s="77">
        <v>100</v>
      </c>
      <c r="K340" s="77">
        <v>100</v>
      </c>
    </row>
    <row r="341" spans="1:11" s="28" customFormat="1" ht="15.75">
      <c r="A341" s="42" t="s">
        <v>27</v>
      </c>
      <c r="B341" s="62">
        <v>303</v>
      </c>
      <c r="C341" s="1" t="s">
        <v>8</v>
      </c>
      <c r="D341" s="1" t="s">
        <v>19</v>
      </c>
      <c r="E341" s="43" t="s">
        <v>61</v>
      </c>
      <c r="F341" s="1"/>
      <c r="G341" s="77">
        <f>G342</f>
        <v>0</v>
      </c>
      <c r="H341" s="77">
        <f>H342</f>
        <v>120</v>
      </c>
      <c r="I341" s="77">
        <f>I342</f>
        <v>120</v>
      </c>
      <c r="J341" s="77">
        <f>J342</f>
        <v>120</v>
      </c>
      <c r="K341" s="77">
        <f>K342</f>
        <v>120</v>
      </c>
    </row>
    <row r="342" spans="1:11" s="17" customFormat="1" ht="15.75">
      <c r="A342" s="49" t="s">
        <v>281</v>
      </c>
      <c r="B342" s="62">
        <v>303</v>
      </c>
      <c r="C342" s="1" t="s">
        <v>8</v>
      </c>
      <c r="D342" s="1" t="s">
        <v>19</v>
      </c>
      <c r="E342" s="43" t="s">
        <v>61</v>
      </c>
      <c r="F342" s="1" t="s">
        <v>94</v>
      </c>
      <c r="G342" s="77">
        <v>0</v>
      </c>
      <c r="H342" s="77">
        <v>120</v>
      </c>
      <c r="I342" s="77">
        <v>120</v>
      </c>
      <c r="J342" s="77">
        <v>120</v>
      </c>
      <c r="K342" s="77">
        <v>120</v>
      </c>
    </row>
    <row r="343" spans="1:11" s="17" customFormat="1" ht="15.75">
      <c r="A343" s="41" t="s">
        <v>237</v>
      </c>
      <c r="B343" s="39" t="s">
        <v>20</v>
      </c>
      <c r="C343" s="40" t="s">
        <v>8</v>
      </c>
      <c r="D343" s="40" t="s">
        <v>22</v>
      </c>
      <c r="E343" s="40"/>
      <c r="F343" s="1"/>
      <c r="G343" s="76">
        <f>G344+G359+G350+G353+G356</f>
        <v>2023.4904000000001</v>
      </c>
      <c r="H343" s="76">
        <f>H344+H359+H350+H353+H356</f>
        <v>2792.5447799999997</v>
      </c>
      <c r="I343" s="76">
        <f>I344+I359+I350+I353+I356</f>
        <v>1591</v>
      </c>
      <c r="J343" s="76">
        <f>J344+J359+J350+J353+J356</f>
        <v>1647</v>
      </c>
      <c r="K343" s="76">
        <f>K344+K359+K350+K353+K356</f>
        <v>1705.6</v>
      </c>
    </row>
    <row r="344" spans="1:11" s="17" customFormat="1" ht="47.25">
      <c r="A344" s="42" t="s">
        <v>163</v>
      </c>
      <c r="B344" s="54" t="s">
        <v>20</v>
      </c>
      <c r="C344" s="1" t="s">
        <v>8</v>
      </c>
      <c r="D344" s="1" t="s">
        <v>22</v>
      </c>
      <c r="E344" s="43" t="s">
        <v>164</v>
      </c>
      <c r="F344" s="40"/>
      <c r="G344" s="77">
        <f>G345</f>
        <v>179.99999999999997</v>
      </c>
      <c r="H344" s="77">
        <f>H345</f>
        <v>174</v>
      </c>
      <c r="I344" s="77">
        <f aca="true" t="shared" si="62" ref="I344:K345">I345</f>
        <v>171</v>
      </c>
      <c r="J344" s="77">
        <f t="shared" si="62"/>
        <v>171</v>
      </c>
      <c r="K344" s="77">
        <f t="shared" si="62"/>
        <v>171</v>
      </c>
    </row>
    <row r="345" spans="1:11" s="17" customFormat="1" ht="15.75">
      <c r="A345" s="42" t="s">
        <v>215</v>
      </c>
      <c r="B345" s="54" t="s">
        <v>20</v>
      </c>
      <c r="C345" s="1" t="s">
        <v>8</v>
      </c>
      <c r="D345" s="1" t="s">
        <v>22</v>
      </c>
      <c r="E345" s="43" t="s">
        <v>216</v>
      </c>
      <c r="F345" s="40"/>
      <c r="G345" s="77">
        <f>G346</f>
        <v>179.99999999999997</v>
      </c>
      <c r="H345" s="77">
        <f>H346</f>
        <v>174</v>
      </c>
      <c r="I345" s="77">
        <f t="shared" si="62"/>
        <v>171</v>
      </c>
      <c r="J345" s="77">
        <f t="shared" si="62"/>
        <v>171</v>
      </c>
      <c r="K345" s="77">
        <f t="shared" si="62"/>
        <v>171</v>
      </c>
    </row>
    <row r="346" spans="1:11" s="17" customFormat="1" ht="15.75">
      <c r="A346" s="49" t="s">
        <v>238</v>
      </c>
      <c r="B346" s="54" t="s">
        <v>20</v>
      </c>
      <c r="C346" s="1" t="s">
        <v>8</v>
      </c>
      <c r="D346" s="1" t="s">
        <v>22</v>
      </c>
      <c r="E346" s="43" t="s">
        <v>54</v>
      </c>
      <c r="F346" s="1"/>
      <c r="G346" s="77">
        <f>G347+G349+G348</f>
        <v>179.99999999999997</v>
      </c>
      <c r="H346" s="77">
        <f>H347+H349+H348</f>
        <v>174</v>
      </c>
      <c r="I346" s="77">
        <f>I347+I349+I348</f>
        <v>171</v>
      </c>
      <c r="J346" s="77">
        <f>J347+J349+J348</f>
        <v>171</v>
      </c>
      <c r="K346" s="77">
        <f>K347+K349+K348</f>
        <v>171</v>
      </c>
    </row>
    <row r="347" spans="1:11" s="17" customFormat="1" ht="15.75">
      <c r="A347" s="42" t="s">
        <v>175</v>
      </c>
      <c r="B347" s="62">
        <v>303</v>
      </c>
      <c r="C347" s="1" t="s">
        <v>8</v>
      </c>
      <c r="D347" s="1" t="s">
        <v>22</v>
      </c>
      <c r="E347" s="43" t="s">
        <v>54</v>
      </c>
      <c r="F347" s="1" t="s">
        <v>168</v>
      </c>
      <c r="G347" s="77">
        <v>79.75809</v>
      </c>
      <c r="H347" s="78">
        <v>82.5</v>
      </c>
      <c r="I347" s="77">
        <v>90</v>
      </c>
      <c r="J347" s="77">
        <v>90</v>
      </c>
      <c r="K347" s="77">
        <v>90</v>
      </c>
    </row>
    <row r="348" spans="1:11" s="17" customFormat="1" ht="47.25">
      <c r="A348" s="42" t="s">
        <v>169</v>
      </c>
      <c r="B348" s="62">
        <v>303</v>
      </c>
      <c r="C348" s="1" t="s">
        <v>8</v>
      </c>
      <c r="D348" s="1" t="s">
        <v>22</v>
      </c>
      <c r="E348" s="43" t="s">
        <v>54</v>
      </c>
      <c r="F348" s="1" t="s">
        <v>170</v>
      </c>
      <c r="G348" s="77">
        <v>23.16707</v>
      </c>
      <c r="H348" s="78">
        <v>25</v>
      </c>
      <c r="I348" s="77">
        <v>27</v>
      </c>
      <c r="J348" s="77">
        <v>27</v>
      </c>
      <c r="K348" s="77">
        <v>27</v>
      </c>
    </row>
    <row r="349" spans="1:11" s="17" customFormat="1" ht="15.75">
      <c r="A349" s="48" t="s">
        <v>176</v>
      </c>
      <c r="B349" s="62">
        <v>303</v>
      </c>
      <c r="C349" s="1" t="s">
        <v>8</v>
      </c>
      <c r="D349" s="1" t="s">
        <v>22</v>
      </c>
      <c r="E349" s="43" t="s">
        <v>54</v>
      </c>
      <c r="F349" s="1" t="s">
        <v>177</v>
      </c>
      <c r="G349" s="77">
        <v>77.07484</v>
      </c>
      <c r="H349" s="78">
        <v>66.5</v>
      </c>
      <c r="I349" s="77">
        <v>54</v>
      </c>
      <c r="J349" s="77">
        <v>54</v>
      </c>
      <c r="K349" s="77">
        <v>54</v>
      </c>
    </row>
    <row r="350" spans="1:11" s="17" customFormat="1" ht="31.5">
      <c r="A350" s="48" t="s">
        <v>80</v>
      </c>
      <c r="B350" s="62">
        <v>303</v>
      </c>
      <c r="C350" s="1" t="s">
        <v>8</v>
      </c>
      <c r="D350" s="1" t="s">
        <v>22</v>
      </c>
      <c r="E350" s="43" t="s">
        <v>282</v>
      </c>
      <c r="F350" s="1"/>
      <c r="G350" s="77">
        <f>G351</f>
        <v>0</v>
      </c>
      <c r="H350" s="77">
        <f>H351</f>
        <v>10</v>
      </c>
      <c r="I350" s="77">
        <f aca="true" t="shared" si="63" ref="I350:K351">I351</f>
        <v>2</v>
      </c>
      <c r="J350" s="77">
        <f t="shared" si="63"/>
        <v>2</v>
      </c>
      <c r="K350" s="77">
        <f t="shared" si="63"/>
        <v>2</v>
      </c>
    </row>
    <row r="351" spans="1:11" s="28" customFormat="1" ht="15.75">
      <c r="A351" s="48" t="s">
        <v>89</v>
      </c>
      <c r="B351" s="62">
        <v>303</v>
      </c>
      <c r="C351" s="1" t="s">
        <v>8</v>
      </c>
      <c r="D351" s="1" t="s">
        <v>22</v>
      </c>
      <c r="E351" s="43" t="s">
        <v>79</v>
      </c>
      <c r="F351" s="1"/>
      <c r="G351" s="77">
        <f>G352</f>
        <v>0</v>
      </c>
      <c r="H351" s="77">
        <f>H352</f>
        <v>10</v>
      </c>
      <c r="I351" s="77">
        <f t="shared" si="63"/>
        <v>2</v>
      </c>
      <c r="J351" s="77">
        <f t="shared" si="63"/>
        <v>2</v>
      </c>
      <c r="K351" s="77">
        <f t="shared" si="63"/>
        <v>2</v>
      </c>
    </row>
    <row r="352" spans="1:11" s="17" customFormat="1" ht="17.25" customHeight="1">
      <c r="A352" s="48" t="s">
        <v>176</v>
      </c>
      <c r="B352" s="62">
        <v>303</v>
      </c>
      <c r="C352" s="1" t="s">
        <v>8</v>
      </c>
      <c r="D352" s="1" t="s">
        <v>22</v>
      </c>
      <c r="E352" s="43" t="s">
        <v>79</v>
      </c>
      <c r="F352" s="1" t="s">
        <v>177</v>
      </c>
      <c r="G352" s="77">
        <v>0</v>
      </c>
      <c r="H352" s="77">
        <v>10</v>
      </c>
      <c r="I352" s="77">
        <v>2</v>
      </c>
      <c r="J352" s="77">
        <v>2</v>
      </c>
      <c r="K352" s="77">
        <v>2</v>
      </c>
    </row>
    <row r="353" spans="1:11" s="17" customFormat="1" ht="47.25">
      <c r="A353" s="48" t="s">
        <v>82</v>
      </c>
      <c r="B353" s="62">
        <v>303</v>
      </c>
      <c r="C353" s="1" t="s">
        <v>8</v>
      </c>
      <c r="D353" s="1" t="s">
        <v>22</v>
      </c>
      <c r="E353" s="43" t="s">
        <v>283</v>
      </c>
      <c r="F353" s="1"/>
      <c r="G353" s="77">
        <f>G354</f>
        <v>0</v>
      </c>
      <c r="H353" s="77">
        <f>H354</f>
        <v>10</v>
      </c>
      <c r="I353" s="77">
        <f aca="true" t="shared" si="64" ref="I353:K354">I354</f>
        <v>2</v>
      </c>
      <c r="J353" s="77">
        <f t="shared" si="64"/>
        <v>2</v>
      </c>
      <c r="K353" s="77">
        <f t="shared" si="64"/>
        <v>2</v>
      </c>
    </row>
    <row r="354" spans="1:11" s="17" customFormat="1" ht="15.75">
      <c r="A354" s="48" t="s">
        <v>89</v>
      </c>
      <c r="B354" s="62">
        <v>303</v>
      </c>
      <c r="C354" s="1" t="s">
        <v>8</v>
      </c>
      <c r="D354" s="1" t="s">
        <v>22</v>
      </c>
      <c r="E354" s="43" t="s">
        <v>81</v>
      </c>
      <c r="F354" s="1"/>
      <c r="G354" s="77">
        <f>G355</f>
        <v>0</v>
      </c>
      <c r="H354" s="77">
        <f>H355</f>
        <v>10</v>
      </c>
      <c r="I354" s="77">
        <f t="shared" si="64"/>
        <v>2</v>
      </c>
      <c r="J354" s="77">
        <f t="shared" si="64"/>
        <v>2</v>
      </c>
      <c r="K354" s="77">
        <f t="shared" si="64"/>
        <v>2</v>
      </c>
    </row>
    <row r="355" spans="1:11" s="17" customFormat="1" ht="15.75">
      <c r="A355" s="48" t="s">
        <v>176</v>
      </c>
      <c r="B355" s="62">
        <v>303</v>
      </c>
      <c r="C355" s="1" t="s">
        <v>8</v>
      </c>
      <c r="D355" s="1" t="s">
        <v>22</v>
      </c>
      <c r="E355" s="43" t="s">
        <v>81</v>
      </c>
      <c r="F355" s="1" t="s">
        <v>177</v>
      </c>
      <c r="G355" s="77">
        <v>0</v>
      </c>
      <c r="H355" s="77">
        <v>10</v>
      </c>
      <c r="I355" s="77">
        <v>2</v>
      </c>
      <c r="J355" s="77">
        <v>2</v>
      </c>
      <c r="K355" s="77">
        <v>2</v>
      </c>
    </row>
    <row r="356" spans="1:11" s="17" customFormat="1" ht="31.5">
      <c r="A356" s="48" t="s">
        <v>84</v>
      </c>
      <c r="B356" s="62">
        <v>303</v>
      </c>
      <c r="C356" s="1" t="s">
        <v>8</v>
      </c>
      <c r="D356" s="1" t="s">
        <v>22</v>
      </c>
      <c r="E356" s="43" t="s">
        <v>284</v>
      </c>
      <c r="F356" s="1"/>
      <c r="G356" s="77">
        <f>G357</f>
        <v>0</v>
      </c>
      <c r="H356" s="77">
        <f>H357</f>
        <v>4</v>
      </c>
      <c r="I356" s="77">
        <f aca="true" t="shared" si="65" ref="I356:K357">I357</f>
        <v>2</v>
      </c>
      <c r="J356" s="77">
        <f t="shared" si="65"/>
        <v>2</v>
      </c>
      <c r="K356" s="77">
        <f t="shared" si="65"/>
        <v>2</v>
      </c>
    </row>
    <row r="357" spans="1:11" s="17" customFormat="1" ht="15.75">
      <c r="A357" s="48" t="s">
        <v>38</v>
      </c>
      <c r="B357" s="62">
        <v>303</v>
      </c>
      <c r="C357" s="1" t="s">
        <v>8</v>
      </c>
      <c r="D357" s="1" t="s">
        <v>22</v>
      </c>
      <c r="E357" s="43" t="s">
        <v>83</v>
      </c>
      <c r="F357" s="1"/>
      <c r="G357" s="77">
        <f>G358</f>
        <v>0</v>
      </c>
      <c r="H357" s="77">
        <f>H358</f>
        <v>4</v>
      </c>
      <c r="I357" s="77">
        <f t="shared" si="65"/>
        <v>2</v>
      </c>
      <c r="J357" s="77">
        <f t="shared" si="65"/>
        <v>2</v>
      </c>
      <c r="K357" s="77">
        <f t="shared" si="65"/>
        <v>2</v>
      </c>
    </row>
    <row r="358" spans="1:11" s="17" customFormat="1" ht="15.75">
      <c r="A358" s="48" t="s">
        <v>176</v>
      </c>
      <c r="B358" s="62">
        <v>303</v>
      </c>
      <c r="C358" s="1" t="s">
        <v>8</v>
      </c>
      <c r="D358" s="1" t="s">
        <v>22</v>
      </c>
      <c r="E358" s="43" t="s">
        <v>83</v>
      </c>
      <c r="F358" s="1" t="s">
        <v>177</v>
      </c>
      <c r="G358" s="77">
        <v>0</v>
      </c>
      <c r="H358" s="77">
        <v>4</v>
      </c>
      <c r="I358" s="77">
        <v>2</v>
      </c>
      <c r="J358" s="77">
        <v>2</v>
      </c>
      <c r="K358" s="77">
        <v>2</v>
      </c>
    </row>
    <row r="359" spans="1:11" s="17" customFormat="1" ht="31.5">
      <c r="A359" s="48" t="s">
        <v>278</v>
      </c>
      <c r="B359" s="62">
        <v>303</v>
      </c>
      <c r="C359" s="1" t="s">
        <v>8</v>
      </c>
      <c r="D359" s="1" t="s">
        <v>22</v>
      </c>
      <c r="E359" s="43" t="s">
        <v>279</v>
      </c>
      <c r="F359" s="1"/>
      <c r="G359" s="77">
        <f>G360</f>
        <v>1843.4904000000001</v>
      </c>
      <c r="H359" s="77">
        <f>H360</f>
        <v>2594.5447799999997</v>
      </c>
      <c r="I359" s="77">
        <f aca="true" t="shared" si="66" ref="I359:K360">I360</f>
        <v>1414</v>
      </c>
      <c r="J359" s="77">
        <f t="shared" si="66"/>
        <v>1470</v>
      </c>
      <c r="K359" s="77">
        <f t="shared" si="66"/>
        <v>1528.6</v>
      </c>
    </row>
    <row r="360" spans="1:11" s="17" customFormat="1" ht="15.75">
      <c r="A360" s="48" t="s">
        <v>285</v>
      </c>
      <c r="B360" s="62">
        <v>303</v>
      </c>
      <c r="C360" s="1" t="s">
        <v>8</v>
      </c>
      <c r="D360" s="1" t="s">
        <v>22</v>
      </c>
      <c r="E360" s="43" t="s">
        <v>286</v>
      </c>
      <c r="F360" s="1"/>
      <c r="G360" s="77">
        <f>G361</f>
        <v>1843.4904000000001</v>
      </c>
      <c r="H360" s="77">
        <f>H361</f>
        <v>2594.5447799999997</v>
      </c>
      <c r="I360" s="77">
        <f t="shared" si="66"/>
        <v>1414</v>
      </c>
      <c r="J360" s="77">
        <f t="shared" si="66"/>
        <v>1470</v>
      </c>
      <c r="K360" s="77">
        <f t="shared" si="66"/>
        <v>1528.6</v>
      </c>
    </row>
    <row r="361" spans="1:11" s="17" customFormat="1" ht="15.75">
      <c r="A361" s="48" t="s">
        <v>287</v>
      </c>
      <c r="B361" s="62">
        <v>303</v>
      </c>
      <c r="C361" s="1" t="s">
        <v>8</v>
      </c>
      <c r="D361" s="1" t="s">
        <v>22</v>
      </c>
      <c r="E361" s="45" t="s">
        <v>62</v>
      </c>
      <c r="F361" s="1"/>
      <c r="G361" s="77">
        <f>G362+G363+G364</f>
        <v>1843.4904000000001</v>
      </c>
      <c r="H361" s="77">
        <f>H362+H363+H364</f>
        <v>2594.5447799999997</v>
      </c>
      <c r="I361" s="77">
        <f>I362+I363+I364</f>
        <v>1414</v>
      </c>
      <c r="J361" s="77">
        <f>J362+J363+J364</f>
        <v>1470</v>
      </c>
      <c r="K361" s="77">
        <f>K362+K363+K364</f>
        <v>1528.6</v>
      </c>
    </row>
    <row r="362" spans="1:11" s="17" customFormat="1" ht="15.75">
      <c r="A362" s="48" t="s">
        <v>288</v>
      </c>
      <c r="B362" s="62">
        <v>303</v>
      </c>
      <c r="C362" s="1" t="s">
        <v>8</v>
      </c>
      <c r="D362" s="1" t="s">
        <v>22</v>
      </c>
      <c r="E362" s="45" t="s">
        <v>62</v>
      </c>
      <c r="F362" s="1" t="s">
        <v>177</v>
      </c>
      <c r="G362" s="77">
        <v>1767.88892</v>
      </c>
      <c r="H362" s="86">
        <v>2584.56</v>
      </c>
      <c r="I362" s="77">
        <v>1404</v>
      </c>
      <c r="J362" s="77">
        <v>1460</v>
      </c>
      <c r="K362" s="77">
        <v>1518.6</v>
      </c>
    </row>
    <row r="363" spans="1:11" s="17" customFormat="1" ht="15.75">
      <c r="A363" s="48" t="s">
        <v>203</v>
      </c>
      <c r="B363" s="62">
        <v>303</v>
      </c>
      <c r="C363" s="1" t="s">
        <v>8</v>
      </c>
      <c r="D363" s="1" t="s">
        <v>22</v>
      </c>
      <c r="E363" s="45" t="s">
        <v>62</v>
      </c>
      <c r="F363" s="1" t="s">
        <v>204</v>
      </c>
      <c r="G363" s="77">
        <v>27.21448</v>
      </c>
      <c r="H363" s="86">
        <v>7.67814</v>
      </c>
      <c r="I363" s="77">
        <v>10</v>
      </c>
      <c r="J363" s="77">
        <v>10</v>
      </c>
      <c r="K363" s="77">
        <v>10</v>
      </c>
    </row>
    <row r="364" spans="1:11" s="17" customFormat="1" ht="15.75">
      <c r="A364" s="48" t="s">
        <v>336</v>
      </c>
      <c r="B364" s="62">
        <v>303</v>
      </c>
      <c r="C364" s="1" t="s">
        <v>8</v>
      </c>
      <c r="D364" s="1" t="s">
        <v>22</v>
      </c>
      <c r="E364" s="45" t="s">
        <v>62</v>
      </c>
      <c r="F364" s="1" t="s">
        <v>337</v>
      </c>
      <c r="G364" s="77">
        <v>48.387</v>
      </c>
      <c r="H364" s="86">
        <v>2.30664</v>
      </c>
      <c r="I364" s="77">
        <v>0</v>
      </c>
      <c r="J364" s="77">
        <v>0</v>
      </c>
      <c r="K364" s="77">
        <v>0</v>
      </c>
    </row>
    <row r="365" spans="1:11" s="17" customFormat="1" ht="20.25" customHeight="1">
      <c r="A365" s="41" t="s">
        <v>179</v>
      </c>
      <c r="B365" s="71">
        <v>303</v>
      </c>
      <c r="C365" s="40" t="s">
        <v>15</v>
      </c>
      <c r="D365" s="40"/>
      <c r="E365" s="40"/>
      <c r="F365" s="40"/>
      <c r="G365" s="76">
        <f>G366+G372</f>
        <v>942.81809</v>
      </c>
      <c r="H365" s="76">
        <f>H366+H372</f>
        <v>1280.3</v>
      </c>
      <c r="I365" s="76">
        <f>I366+I372</f>
        <v>1414.07</v>
      </c>
      <c r="J365" s="76">
        <f>J366+J372</f>
        <v>1470.5</v>
      </c>
      <c r="K365" s="76">
        <f>K366+K372</f>
        <v>1529.2</v>
      </c>
    </row>
    <row r="366" spans="1:11" s="17" customFormat="1" ht="31.5">
      <c r="A366" s="41" t="s">
        <v>289</v>
      </c>
      <c r="B366" s="40" t="s">
        <v>20</v>
      </c>
      <c r="C366" s="40" t="s">
        <v>15</v>
      </c>
      <c r="D366" s="40" t="s">
        <v>7</v>
      </c>
      <c r="E366" s="40"/>
      <c r="F366" s="40"/>
      <c r="G366" s="76">
        <f aca="true" t="shared" si="67" ref="G366:H368">G367</f>
        <v>942.81809</v>
      </c>
      <c r="H366" s="76">
        <f t="shared" si="67"/>
        <v>1266.3</v>
      </c>
      <c r="I366" s="76">
        <f aca="true" t="shared" si="68" ref="I366:K368">I367</f>
        <v>1410.07</v>
      </c>
      <c r="J366" s="76">
        <f t="shared" si="68"/>
        <v>1466.5</v>
      </c>
      <c r="K366" s="76">
        <f t="shared" si="68"/>
        <v>1525.2</v>
      </c>
    </row>
    <row r="367" spans="1:11" s="17" customFormat="1" ht="31.5">
      <c r="A367" s="50" t="s">
        <v>171</v>
      </c>
      <c r="B367" s="1" t="s">
        <v>20</v>
      </c>
      <c r="C367" s="1" t="s">
        <v>15</v>
      </c>
      <c r="D367" s="1" t="s">
        <v>7</v>
      </c>
      <c r="E367" s="43" t="s">
        <v>172</v>
      </c>
      <c r="F367" s="1"/>
      <c r="G367" s="77">
        <f t="shared" si="67"/>
        <v>942.81809</v>
      </c>
      <c r="H367" s="77">
        <f t="shared" si="67"/>
        <v>1266.3</v>
      </c>
      <c r="I367" s="77">
        <f t="shared" si="68"/>
        <v>1410.07</v>
      </c>
      <c r="J367" s="77">
        <f t="shared" si="68"/>
        <v>1466.5</v>
      </c>
      <c r="K367" s="77">
        <f t="shared" si="68"/>
        <v>1525.2</v>
      </c>
    </row>
    <row r="368" spans="1:11" s="17" customFormat="1" ht="31.5">
      <c r="A368" s="42" t="s">
        <v>173</v>
      </c>
      <c r="B368" s="1" t="s">
        <v>20</v>
      </c>
      <c r="C368" s="1" t="s">
        <v>15</v>
      </c>
      <c r="D368" s="1" t="s">
        <v>7</v>
      </c>
      <c r="E368" s="43" t="s">
        <v>174</v>
      </c>
      <c r="F368" s="1"/>
      <c r="G368" s="77">
        <f t="shared" si="67"/>
        <v>942.81809</v>
      </c>
      <c r="H368" s="77">
        <f t="shared" si="67"/>
        <v>1266.3</v>
      </c>
      <c r="I368" s="77">
        <f t="shared" si="68"/>
        <v>1410.07</v>
      </c>
      <c r="J368" s="77">
        <f t="shared" si="68"/>
        <v>1466.5</v>
      </c>
      <c r="K368" s="77">
        <f t="shared" si="68"/>
        <v>1525.2</v>
      </c>
    </row>
    <row r="369" spans="1:11" s="17" customFormat="1" ht="31.5">
      <c r="A369" s="42" t="s">
        <v>290</v>
      </c>
      <c r="B369" s="1" t="s">
        <v>20</v>
      </c>
      <c r="C369" s="1" t="s">
        <v>15</v>
      </c>
      <c r="D369" s="1" t="s">
        <v>7</v>
      </c>
      <c r="E369" s="43" t="s">
        <v>63</v>
      </c>
      <c r="F369" s="40"/>
      <c r="G369" s="77">
        <f>G370+G371</f>
        <v>942.81809</v>
      </c>
      <c r="H369" s="77">
        <f>H370+H371</f>
        <v>1266.3</v>
      </c>
      <c r="I369" s="77">
        <f>I370+I371</f>
        <v>1410.07</v>
      </c>
      <c r="J369" s="77">
        <f>J370+J371</f>
        <v>1466.5</v>
      </c>
      <c r="K369" s="77">
        <f>K370+K371</f>
        <v>1525.2</v>
      </c>
    </row>
    <row r="370" spans="1:11" s="17" customFormat="1" ht="15.75">
      <c r="A370" s="42" t="s">
        <v>167</v>
      </c>
      <c r="B370" s="1" t="s">
        <v>20</v>
      </c>
      <c r="C370" s="1" t="s">
        <v>15</v>
      </c>
      <c r="D370" s="1" t="s">
        <v>7</v>
      </c>
      <c r="E370" s="43" t="s">
        <v>63</v>
      </c>
      <c r="F370" s="1" t="s">
        <v>168</v>
      </c>
      <c r="G370" s="77">
        <f>527.52407+207</f>
        <v>734.52407</v>
      </c>
      <c r="H370" s="77">
        <v>974</v>
      </c>
      <c r="I370" s="77">
        <v>1083</v>
      </c>
      <c r="J370" s="58">
        <v>1126.3</v>
      </c>
      <c r="K370" s="58">
        <v>1171.4</v>
      </c>
    </row>
    <row r="371" spans="1:11" s="17" customFormat="1" ht="47.25">
      <c r="A371" s="42" t="s">
        <v>169</v>
      </c>
      <c r="B371" s="1" t="s">
        <v>20</v>
      </c>
      <c r="C371" s="1" t="s">
        <v>15</v>
      </c>
      <c r="D371" s="1" t="s">
        <v>7</v>
      </c>
      <c r="E371" s="43" t="s">
        <v>63</v>
      </c>
      <c r="F371" s="1" t="s">
        <v>170</v>
      </c>
      <c r="G371" s="77">
        <f>163.29402+45</f>
        <v>208.29402</v>
      </c>
      <c r="H371" s="77">
        <v>292.3</v>
      </c>
      <c r="I371" s="77">
        <v>327.07</v>
      </c>
      <c r="J371" s="58">
        <v>340.2</v>
      </c>
      <c r="K371" s="58">
        <v>353.8</v>
      </c>
    </row>
    <row r="372" spans="1:11" s="17" customFormat="1" ht="31.5">
      <c r="A372" s="41" t="s">
        <v>180</v>
      </c>
      <c r="B372" s="40" t="s">
        <v>20</v>
      </c>
      <c r="C372" s="40" t="s">
        <v>15</v>
      </c>
      <c r="D372" s="40" t="s">
        <v>23</v>
      </c>
      <c r="E372" s="53"/>
      <c r="F372" s="40"/>
      <c r="G372" s="76">
        <f>G373+G376</f>
        <v>0</v>
      </c>
      <c r="H372" s="76">
        <f>H373+H376</f>
        <v>14</v>
      </c>
      <c r="I372" s="76">
        <f>I373+I376</f>
        <v>4</v>
      </c>
      <c r="J372" s="76">
        <f>J373+J376</f>
        <v>4</v>
      </c>
      <c r="K372" s="76">
        <f>K373+K376</f>
        <v>4</v>
      </c>
    </row>
    <row r="373" spans="1:11" s="17" customFormat="1" ht="47.25">
      <c r="A373" s="42" t="s">
        <v>86</v>
      </c>
      <c r="B373" s="1" t="s">
        <v>20</v>
      </c>
      <c r="C373" s="1" t="s">
        <v>15</v>
      </c>
      <c r="D373" s="1" t="s">
        <v>23</v>
      </c>
      <c r="E373" s="43" t="s">
        <v>291</v>
      </c>
      <c r="F373" s="1"/>
      <c r="G373" s="77">
        <f>G374</f>
        <v>0</v>
      </c>
      <c r="H373" s="77">
        <f>H374</f>
        <v>4</v>
      </c>
      <c r="I373" s="77">
        <f aca="true" t="shared" si="69" ref="I373:K374">I374</f>
        <v>2</v>
      </c>
      <c r="J373" s="77">
        <f t="shared" si="69"/>
        <v>2</v>
      </c>
      <c r="K373" s="77">
        <f t="shared" si="69"/>
        <v>2</v>
      </c>
    </row>
    <row r="374" spans="1:11" s="17" customFormat="1" ht="15.75" customHeight="1">
      <c r="A374" s="13" t="s">
        <v>89</v>
      </c>
      <c r="B374" s="1" t="s">
        <v>20</v>
      </c>
      <c r="C374" s="1" t="s">
        <v>15</v>
      </c>
      <c r="D374" s="1" t="s">
        <v>23</v>
      </c>
      <c r="E374" s="43" t="s">
        <v>85</v>
      </c>
      <c r="F374" s="1"/>
      <c r="G374" s="77">
        <f>G375</f>
        <v>0</v>
      </c>
      <c r="H374" s="77">
        <f>H375</f>
        <v>4</v>
      </c>
      <c r="I374" s="77">
        <f t="shared" si="69"/>
        <v>2</v>
      </c>
      <c r="J374" s="77">
        <f t="shared" si="69"/>
        <v>2</v>
      </c>
      <c r="K374" s="77">
        <f t="shared" si="69"/>
        <v>2</v>
      </c>
    </row>
    <row r="375" spans="1:11" s="17" customFormat="1" ht="15.75">
      <c r="A375" s="42" t="s">
        <v>176</v>
      </c>
      <c r="B375" s="1" t="s">
        <v>20</v>
      </c>
      <c r="C375" s="1" t="s">
        <v>15</v>
      </c>
      <c r="D375" s="1" t="s">
        <v>23</v>
      </c>
      <c r="E375" s="43" t="s">
        <v>85</v>
      </c>
      <c r="F375" s="1" t="s">
        <v>177</v>
      </c>
      <c r="G375" s="77">
        <v>0</v>
      </c>
      <c r="H375" s="77">
        <v>4</v>
      </c>
      <c r="I375" s="77">
        <v>2</v>
      </c>
      <c r="J375" s="77">
        <v>2</v>
      </c>
      <c r="K375" s="77">
        <v>2</v>
      </c>
    </row>
    <row r="376" spans="1:11" s="17" customFormat="1" ht="47.25">
      <c r="A376" s="42" t="s">
        <v>75</v>
      </c>
      <c r="B376" s="1" t="s">
        <v>20</v>
      </c>
      <c r="C376" s="1" t="s">
        <v>15</v>
      </c>
      <c r="D376" s="1" t="s">
        <v>23</v>
      </c>
      <c r="E376" s="43" t="s">
        <v>181</v>
      </c>
      <c r="F376" s="1"/>
      <c r="G376" s="77">
        <f>G377</f>
        <v>0</v>
      </c>
      <c r="H376" s="77">
        <f>H377</f>
        <v>10</v>
      </c>
      <c r="I376" s="77">
        <f aca="true" t="shared" si="70" ref="I376:K377">I377</f>
        <v>2</v>
      </c>
      <c r="J376" s="77">
        <f t="shared" si="70"/>
        <v>2</v>
      </c>
      <c r="K376" s="77">
        <f t="shared" si="70"/>
        <v>2</v>
      </c>
    </row>
    <row r="377" spans="1:11" s="17" customFormat="1" ht="15.75">
      <c r="A377" s="42" t="s">
        <v>38</v>
      </c>
      <c r="B377" s="1" t="s">
        <v>20</v>
      </c>
      <c r="C377" s="1" t="s">
        <v>182</v>
      </c>
      <c r="D377" s="1" t="s">
        <v>23</v>
      </c>
      <c r="E377" s="43" t="s">
        <v>74</v>
      </c>
      <c r="F377" s="1"/>
      <c r="G377" s="77">
        <f>G378</f>
        <v>0</v>
      </c>
      <c r="H377" s="77">
        <f>H378</f>
        <v>10</v>
      </c>
      <c r="I377" s="77">
        <f t="shared" si="70"/>
        <v>2</v>
      </c>
      <c r="J377" s="77">
        <f t="shared" si="70"/>
        <v>2</v>
      </c>
      <c r="K377" s="77">
        <f t="shared" si="70"/>
        <v>2</v>
      </c>
    </row>
    <row r="378" spans="1:11" s="17" customFormat="1" ht="15.75">
      <c r="A378" s="42" t="s">
        <v>176</v>
      </c>
      <c r="B378" s="1" t="s">
        <v>20</v>
      </c>
      <c r="C378" s="1" t="s">
        <v>15</v>
      </c>
      <c r="D378" s="1" t="s">
        <v>23</v>
      </c>
      <c r="E378" s="43" t="s">
        <v>74</v>
      </c>
      <c r="F378" s="1" t="s">
        <v>177</v>
      </c>
      <c r="G378" s="77">
        <v>0</v>
      </c>
      <c r="H378" s="77">
        <v>10</v>
      </c>
      <c r="I378" s="77">
        <v>2</v>
      </c>
      <c r="J378" s="77">
        <v>2</v>
      </c>
      <c r="K378" s="77">
        <v>2</v>
      </c>
    </row>
    <row r="379" spans="1:11" s="17" customFormat="1" ht="15.75">
      <c r="A379" s="46" t="s">
        <v>126</v>
      </c>
      <c r="B379" s="40" t="s">
        <v>20</v>
      </c>
      <c r="C379" s="40" t="s">
        <v>10</v>
      </c>
      <c r="D379" s="40"/>
      <c r="E379" s="53"/>
      <c r="F379" s="1"/>
      <c r="G379" s="76">
        <f>G380+G396+G385</f>
        <v>5044.35154</v>
      </c>
      <c r="H379" s="76">
        <f>H380+H396+H385</f>
        <v>2384.40901</v>
      </c>
      <c r="I379" s="76">
        <f>I380+I396+I385</f>
        <v>106</v>
      </c>
      <c r="J379" s="76">
        <f>J380+J396+J385</f>
        <v>3606</v>
      </c>
      <c r="K379" s="76">
        <f>K380+K396+K385</f>
        <v>3606</v>
      </c>
    </row>
    <row r="380" spans="1:11" s="17" customFormat="1" ht="15.75">
      <c r="A380" s="46" t="s">
        <v>292</v>
      </c>
      <c r="B380" s="40" t="s">
        <v>20</v>
      </c>
      <c r="C380" s="40" t="s">
        <v>10</v>
      </c>
      <c r="D380" s="40" t="s">
        <v>16</v>
      </c>
      <c r="E380" s="53"/>
      <c r="F380" s="40"/>
      <c r="G380" s="76">
        <f aca="true" t="shared" si="71" ref="G380:H383">G381</f>
        <v>0</v>
      </c>
      <c r="H380" s="76">
        <f t="shared" si="71"/>
        <v>0</v>
      </c>
      <c r="I380" s="76">
        <f aca="true" t="shared" si="72" ref="I380:K383">I381</f>
        <v>106</v>
      </c>
      <c r="J380" s="76">
        <f t="shared" si="72"/>
        <v>106</v>
      </c>
      <c r="K380" s="76">
        <f t="shared" si="72"/>
        <v>106</v>
      </c>
    </row>
    <row r="381" spans="1:11" s="17" customFormat="1" ht="15.75">
      <c r="A381" s="48" t="s">
        <v>293</v>
      </c>
      <c r="B381" s="1" t="s">
        <v>20</v>
      </c>
      <c r="C381" s="1" t="s">
        <v>10</v>
      </c>
      <c r="D381" s="1" t="s">
        <v>16</v>
      </c>
      <c r="E381" s="43" t="s">
        <v>294</v>
      </c>
      <c r="F381" s="1"/>
      <c r="G381" s="77">
        <f t="shared" si="71"/>
        <v>0</v>
      </c>
      <c r="H381" s="77">
        <f t="shared" si="71"/>
        <v>0</v>
      </c>
      <c r="I381" s="77">
        <f t="shared" si="72"/>
        <v>106</v>
      </c>
      <c r="J381" s="77">
        <f t="shared" si="72"/>
        <v>106</v>
      </c>
      <c r="K381" s="77">
        <f t="shared" si="72"/>
        <v>106</v>
      </c>
    </row>
    <row r="382" spans="1:11" s="28" customFormat="1" ht="15.75">
      <c r="A382" s="48" t="s">
        <v>295</v>
      </c>
      <c r="B382" s="1" t="s">
        <v>20</v>
      </c>
      <c r="C382" s="1" t="s">
        <v>10</v>
      </c>
      <c r="D382" s="1" t="s">
        <v>16</v>
      </c>
      <c r="E382" s="43" t="s">
        <v>296</v>
      </c>
      <c r="F382" s="1"/>
      <c r="G382" s="77">
        <f t="shared" si="71"/>
        <v>0</v>
      </c>
      <c r="H382" s="77">
        <f t="shared" si="71"/>
        <v>0</v>
      </c>
      <c r="I382" s="77">
        <f t="shared" si="72"/>
        <v>106</v>
      </c>
      <c r="J382" s="77">
        <f t="shared" si="72"/>
        <v>106</v>
      </c>
      <c r="K382" s="77">
        <f t="shared" si="72"/>
        <v>106</v>
      </c>
    </row>
    <row r="383" spans="1:11" s="17" customFormat="1" ht="15.75">
      <c r="A383" s="48" t="s">
        <v>30</v>
      </c>
      <c r="B383" s="1" t="s">
        <v>20</v>
      </c>
      <c r="C383" s="1" t="s">
        <v>10</v>
      </c>
      <c r="D383" s="1" t="s">
        <v>16</v>
      </c>
      <c r="E383" s="43" t="s">
        <v>29</v>
      </c>
      <c r="F383" s="1"/>
      <c r="G383" s="77">
        <f t="shared" si="71"/>
        <v>0</v>
      </c>
      <c r="H383" s="77">
        <f t="shared" si="71"/>
        <v>0</v>
      </c>
      <c r="I383" s="77">
        <f t="shared" si="72"/>
        <v>106</v>
      </c>
      <c r="J383" s="77">
        <f t="shared" si="72"/>
        <v>106</v>
      </c>
      <c r="K383" s="77">
        <f t="shared" si="72"/>
        <v>106</v>
      </c>
    </row>
    <row r="384" spans="1:11" s="17" customFormat="1" ht="15.75">
      <c r="A384" s="48" t="s">
        <v>288</v>
      </c>
      <c r="B384" s="1" t="s">
        <v>20</v>
      </c>
      <c r="C384" s="1" t="s">
        <v>10</v>
      </c>
      <c r="D384" s="1" t="s">
        <v>16</v>
      </c>
      <c r="E384" s="43" t="s">
        <v>29</v>
      </c>
      <c r="F384" s="47" t="s">
        <v>177</v>
      </c>
      <c r="G384" s="77">
        <v>0</v>
      </c>
      <c r="H384" s="78">
        <v>0</v>
      </c>
      <c r="I384" s="77">
        <v>106</v>
      </c>
      <c r="J384" s="77">
        <v>106</v>
      </c>
      <c r="K384" s="77">
        <v>106</v>
      </c>
    </row>
    <row r="385" spans="1:11" s="17" customFormat="1" ht="15.75">
      <c r="A385" s="74" t="s">
        <v>297</v>
      </c>
      <c r="B385" s="40" t="s">
        <v>20</v>
      </c>
      <c r="C385" s="40" t="s">
        <v>10</v>
      </c>
      <c r="D385" s="40" t="s">
        <v>7</v>
      </c>
      <c r="E385" s="53"/>
      <c r="F385" s="65"/>
      <c r="G385" s="79">
        <f>G393+G386</f>
        <v>5044.35154</v>
      </c>
      <c r="H385" s="79">
        <f>H393+H386</f>
        <v>2351.40901</v>
      </c>
      <c r="I385" s="79">
        <f>I393+I386</f>
        <v>0</v>
      </c>
      <c r="J385" s="79">
        <f>J393+J386</f>
        <v>3500</v>
      </c>
      <c r="K385" s="79">
        <f>K393+K386</f>
        <v>3500</v>
      </c>
    </row>
    <row r="386" spans="1:11" s="17" customFormat="1" ht="31.5">
      <c r="A386" s="48" t="s">
        <v>70</v>
      </c>
      <c r="B386" s="54" t="s">
        <v>20</v>
      </c>
      <c r="C386" s="54" t="s">
        <v>10</v>
      </c>
      <c r="D386" s="1" t="s">
        <v>7</v>
      </c>
      <c r="E386" s="43" t="s">
        <v>300</v>
      </c>
      <c r="F386" s="65"/>
      <c r="G386" s="78">
        <f>G387</f>
        <v>1520.3600000000001</v>
      </c>
      <c r="H386" s="78">
        <f>H387</f>
        <v>1524.211</v>
      </c>
      <c r="I386" s="78">
        <f>I387</f>
        <v>0</v>
      </c>
      <c r="J386" s="78">
        <f>J387</f>
        <v>0</v>
      </c>
      <c r="K386" s="78">
        <f>K387</f>
        <v>0</v>
      </c>
    </row>
    <row r="387" spans="1:11" s="17" customFormat="1" ht="47.25">
      <c r="A387" s="48" t="s">
        <v>301</v>
      </c>
      <c r="B387" s="54" t="s">
        <v>20</v>
      </c>
      <c r="C387" s="54" t="s">
        <v>10</v>
      </c>
      <c r="D387" s="1" t="s">
        <v>7</v>
      </c>
      <c r="E387" s="43" t="s">
        <v>302</v>
      </c>
      <c r="F387" s="65"/>
      <c r="G387" s="78">
        <f>G388+G390</f>
        <v>1520.3600000000001</v>
      </c>
      <c r="H387" s="78">
        <f>H388+H390</f>
        <v>1524.211</v>
      </c>
      <c r="I387" s="78">
        <f>I388+I390</f>
        <v>0</v>
      </c>
      <c r="J387" s="78">
        <f>J388+J390</f>
        <v>0</v>
      </c>
      <c r="K387" s="78">
        <f>K388+K390</f>
        <v>0</v>
      </c>
    </row>
    <row r="388" spans="1:11" s="17" customFormat="1" ht="31.5">
      <c r="A388" s="48" t="s">
        <v>303</v>
      </c>
      <c r="B388" s="54" t="s">
        <v>20</v>
      </c>
      <c r="C388" s="54" t="s">
        <v>10</v>
      </c>
      <c r="D388" s="1" t="s">
        <v>7</v>
      </c>
      <c r="E388" s="43" t="s">
        <v>66</v>
      </c>
      <c r="F388" s="65"/>
      <c r="G388" s="78">
        <f>G389</f>
        <v>1444.342</v>
      </c>
      <c r="H388" s="78">
        <f>H389</f>
        <v>1448</v>
      </c>
      <c r="I388" s="78">
        <f>I389</f>
        <v>0</v>
      </c>
      <c r="J388" s="78">
        <f>J389</f>
        <v>0</v>
      </c>
      <c r="K388" s="78">
        <f>K389</f>
        <v>0</v>
      </c>
    </row>
    <row r="389" spans="1:11" s="17" customFormat="1" ht="15.75">
      <c r="A389" s="48" t="s">
        <v>176</v>
      </c>
      <c r="B389" s="54" t="s">
        <v>20</v>
      </c>
      <c r="C389" s="54" t="s">
        <v>10</v>
      </c>
      <c r="D389" s="1" t="s">
        <v>7</v>
      </c>
      <c r="E389" s="43" t="s">
        <v>66</v>
      </c>
      <c r="F389" s="47" t="s">
        <v>177</v>
      </c>
      <c r="G389" s="77">
        <v>1444.342</v>
      </c>
      <c r="H389" s="78">
        <v>1448</v>
      </c>
      <c r="I389" s="77">
        <v>0</v>
      </c>
      <c r="J389" s="77">
        <v>0</v>
      </c>
      <c r="K389" s="77">
        <v>0</v>
      </c>
    </row>
    <row r="390" spans="1:11" s="17" customFormat="1" ht="31.5">
      <c r="A390" s="48" t="s">
        <v>351</v>
      </c>
      <c r="B390" s="54" t="s">
        <v>20</v>
      </c>
      <c r="C390" s="54" t="s">
        <v>10</v>
      </c>
      <c r="D390" s="1" t="s">
        <v>7</v>
      </c>
      <c r="E390" s="43" t="s">
        <v>371</v>
      </c>
      <c r="F390" s="47"/>
      <c r="G390" s="78">
        <f>G391</f>
        <v>76.018</v>
      </c>
      <c r="H390" s="78">
        <f>H391</f>
        <v>76.211</v>
      </c>
      <c r="I390" s="78">
        <f aca="true" t="shared" si="73" ref="I390:K391">I391</f>
        <v>0</v>
      </c>
      <c r="J390" s="78">
        <f t="shared" si="73"/>
        <v>0</v>
      </c>
      <c r="K390" s="78">
        <f t="shared" si="73"/>
        <v>0</v>
      </c>
    </row>
    <row r="391" spans="1:11" s="17" customFormat="1" ht="31.5">
      <c r="A391" s="48" t="s">
        <v>304</v>
      </c>
      <c r="B391" s="54" t="s">
        <v>20</v>
      </c>
      <c r="C391" s="54" t="s">
        <v>10</v>
      </c>
      <c r="D391" s="1" t="s">
        <v>7</v>
      </c>
      <c r="E391" s="43" t="s">
        <v>305</v>
      </c>
      <c r="F391" s="47"/>
      <c r="G391" s="78">
        <f>G392</f>
        <v>76.018</v>
      </c>
      <c r="H391" s="78">
        <f>H392</f>
        <v>76.211</v>
      </c>
      <c r="I391" s="78">
        <f t="shared" si="73"/>
        <v>0</v>
      </c>
      <c r="J391" s="78">
        <f t="shared" si="73"/>
        <v>0</v>
      </c>
      <c r="K391" s="78">
        <f t="shared" si="73"/>
        <v>0</v>
      </c>
    </row>
    <row r="392" spans="1:11" s="17" customFormat="1" ht="15.75">
      <c r="A392" s="48" t="s">
        <v>176</v>
      </c>
      <c r="B392" s="54" t="s">
        <v>20</v>
      </c>
      <c r="C392" s="54" t="s">
        <v>10</v>
      </c>
      <c r="D392" s="1" t="s">
        <v>7</v>
      </c>
      <c r="E392" s="43" t="s">
        <v>305</v>
      </c>
      <c r="F392" s="47" t="s">
        <v>177</v>
      </c>
      <c r="G392" s="77">
        <v>76.018</v>
      </c>
      <c r="H392" s="78">
        <v>76.211</v>
      </c>
      <c r="I392" s="77">
        <v>0</v>
      </c>
      <c r="J392" s="77">
        <v>0</v>
      </c>
      <c r="K392" s="77">
        <v>0</v>
      </c>
    </row>
    <row r="393" spans="1:11" s="17" customFormat="1" ht="15.75">
      <c r="A393" s="48" t="s">
        <v>293</v>
      </c>
      <c r="B393" s="1" t="s">
        <v>20</v>
      </c>
      <c r="C393" s="1" t="s">
        <v>10</v>
      </c>
      <c r="D393" s="1" t="s">
        <v>7</v>
      </c>
      <c r="E393" s="43" t="s">
        <v>294</v>
      </c>
      <c r="F393" s="47"/>
      <c r="G393" s="78">
        <f>G394</f>
        <v>3523.99154</v>
      </c>
      <c r="H393" s="78">
        <f>H394</f>
        <v>827.19801</v>
      </c>
      <c r="I393" s="78">
        <f aca="true" t="shared" si="74" ref="I393:K394">I394</f>
        <v>0</v>
      </c>
      <c r="J393" s="78">
        <f t="shared" si="74"/>
        <v>3500</v>
      </c>
      <c r="K393" s="78">
        <f t="shared" si="74"/>
        <v>3500</v>
      </c>
    </row>
    <row r="394" spans="1:11" s="17" customFormat="1" ht="31.5">
      <c r="A394" s="48" t="s">
        <v>298</v>
      </c>
      <c r="B394" s="1" t="s">
        <v>20</v>
      </c>
      <c r="C394" s="1" t="s">
        <v>10</v>
      </c>
      <c r="D394" s="1" t="s">
        <v>7</v>
      </c>
      <c r="E394" s="43" t="s">
        <v>299</v>
      </c>
      <c r="F394" s="47"/>
      <c r="G394" s="78">
        <f>G395</f>
        <v>3523.99154</v>
      </c>
      <c r="H394" s="78">
        <f>H395</f>
        <v>827.19801</v>
      </c>
      <c r="I394" s="78">
        <f t="shared" si="74"/>
        <v>0</v>
      </c>
      <c r="J394" s="78">
        <f t="shared" si="74"/>
        <v>3500</v>
      </c>
      <c r="K394" s="78">
        <f t="shared" si="74"/>
        <v>3500</v>
      </c>
    </row>
    <row r="395" spans="1:11" ht="15.75">
      <c r="A395" s="48" t="s">
        <v>176</v>
      </c>
      <c r="B395" s="1" t="s">
        <v>20</v>
      </c>
      <c r="C395" s="1" t="s">
        <v>10</v>
      </c>
      <c r="D395" s="1" t="s">
        <v>7</v>
      </c>
      <c r="E395" s="43" t="s">
        <v>299</v>
      </c>
      <c r="F395" s="47" t="s">
        <v>177</v>
      </c>
      <c r="G395" s="87">
        <v>3523.99154</v>
      </c>
      <c r="H395" s="78">
        <v>827.19801</v>
      </c>
      <c r="I395" s="77">
        <v>0</v>
      </c>
      <c r="J395" s="77">
        <v>3500</v>
      </c>
      <c r="K395" s="77">
        <v>3500</v>
      </c>
    </row>
    <row r="396" spans="1:11" ht="15.75">
      <c r="A396" s="74" t="s">
        <v>127</v>
      </c>
      <c r="B396" s="39" t="s">
        <v>20</v>
      </c>
      <c r="C396" s="39" t="s">
        <v>10</v>
      </c>
      <c r="D396" s="40" t="s">
        <v>21</v>
      </c>
      <c r="E396" s="84"/>
      <c r="F396" s="40"/>
      <c r="G396" s="76">
        <f aca="true" t="shared" si="75" ref="G396:H398">G397</f>
        <v>0</v>
      </c>
      <c r="H396" s="76">
        <f t="shared" si="75"/>
        <v>33</v>
      </c>
      <c r="I396" s="76">
        <f aca="true" t="shared" si="76" ref="I396:K398">I397</f>
        <v>0</v>
      </c>
      <c r="J396" s="76">
        <f t="shared" si="76"/>
        <v>0</v>
      </c>
      <c r="K396" s="76">
        <f t="shared" si="76"/>
        <v>0</v>
      </c>
    </row>
    <row r="397" spans="1:11" ht="33" customHeight="1">
      <c r="A397" s="42" t="s">
        <v>306</v>
      </c>
      <c r="B397" s="1" t="s">
        <v>20</v>
      </c>
      <c r="C397" s="1" t="s">
        <v>10</v>
      </c>
      <c r="D397" s="1" t="s">
        <v>21</v>
      </c>
      <c r="E397" s="43" t="s">
        <v>307</v>
      </c>
      <c r="F397" s="1"/>
      <c r="G397" s="77">
        <f t="shared" si="75"/>
        <v>0</v>
      </c>
      <c r="H397" s="77">
        <f t="shared" si="75"/>
        <v>33</v>
      </c>
      <c r="I397" s="77">
        <f t="shared" si="76"/>
        <v>0</v>
      </c>
      <c r="J397" s="77">
        <f t="shared" si="76"/>
        <v>0</v>
      </c>
      <c r="K397" s="77">
        <f t="shared" si="76"/>
        <v>0</v>
      </c>
    </row>
    <row r="398" spans="1:11" ht="47.25">
      <c r="A398" s="42" t="s">
        <v>64</v>
      </c>
      <c r="B398" s="1" t="s">
        <v>20</v>
      </c>
      <c r="C398" s="1" t="s">
        <v>10</v>
      </c>
      <c r="D398" s="1" t="s">
        <v>21</v>
      </c>
      <c r="E398" s="43" t="s">
        <v>308</v>
      </c>
      <c r="F398" s="1"/>
      <c r="G398" s="77">
        <f t="shared" si="75"/>
        <v>0</v>
      </c>
      <c r="H398" s="77">
        <f t="shared" si="75"/>
        <v>33</v>
      </c>
      <c r="I398" s="77">
        <f t="shared" si="76"/>
        <v>0</v>
      </c>
      <c r="J398" s="77">
        <f t="shared" si="76"/>
        <v>0</v>
      </c>
      <c r="K398" s="77">
        <f t="shared" si="76"/>
        <v>0</v>
      </c>
    </row>
    <row r="399" spans="1:11" ht="63">
      <c r="A399" s="48" t="s">
        <v>372</v>
      </c>
      <c r="B399" s="1" t="s">
        <v>20</v>
      </c>
      <c r="C399" s="1" t="s">
        <v>10</v>
      </c>
      <c r="D399" s="1" t="s">
        <v>21</v>
      </c>
      <c r="E399" s="49" t="s">
        <v>309</v>
      </c>
      <c r="F399" s="1" t="s">
        <v>373</v>
      </c>
      <c r="G399" s="77">
        <v>0</v>
      </c>
      <c r="H399" s="77">
        <v>33</v>
      </c>
      <c r="I399" s="77">
        <v>0</v>
      </c>
      <c r="J399" s="77">
        <v>0</v>
      </c>
      <c r="K399" s="77">
        <v>0</v>
      </c>
    </row>
    <row r="400" spans="1:11" ht="15.75">
      <c r="A400" s="64" t="s">
        <v>243</v>
      </c>
      <c r="B400" s="40" t="s">
        <v>20</v>
      </c>
      <c r="C400" s="40" t="s">
        <v>16</v>
      </c>
      <c r="D400" s="40"/>
      <c r="E400" s="53"/>
      <c r="F400" s="65"/>
      <c r="G400" s="77">
        <f>G401</f>
        <v>2646.39657</v>
      </c>
      <c r="H400" s="77">
        <f>H401</f>
        <v>3586.9</v>
      </c>
      <c r="I400" s="77">
        <f>I401</f>
        <v>70</v>
      </c>
      <c r="J400" s="77">
        <f>J401</f>
        <v>0</v>
      </c>
      <c r="K400" s="77">
        <f>K401</f>
        <v>0</v>
      </c>
    </row>
    <row r="401" spans="1:11" ht="15.75">
      <c r="A401" s="64" t="s">
        <v>244</v>
      </c>
      <c r="B401" s="40" t="s">
        <v>20</v>
      </c>
      <c r="C401" s="40" t="s">
        <v>16</v>
      </c>
      <c r="D401" s="40" t="s">
        <v>9</v>
      </c>
      <c r="E401" s="53"/>
      <c r="F401" s="65"/>
      <c r="G401" s="77">
        <f>G402+G415</f>
        <v>2646.39657</v>
      </c>
      <c r="H401" s="77">
        <f>H402+H415</f>
        <v>3586.9</v>
      </c>
      <c r="I401" s="77">
        <f>I402+I415</f>
        <v>70</v>
      </c>
      <c r="J401" s="77">
        <f>J402+J415</f>
        <v>0</v>
      </c>
      <c r="K401" s="77">
        <f>K402+K415</f>
        <v>0</v>
      </c>
    </row>
    <row r="402" spans="1:11" ht="47.25">
      <c r="A402" s="42" t="s">
        <v>137</v>
      </c>
      <c r="B402" s="1" t="s">
        <v>20</v>
      </c>
      <c r="C402" s="1" t="s">
        <v>16</v>
      </c>
      <c r="D402" s="1" t="s">
        <v>9</v>
      </c>
      <c r="E402" s="43" t="s">
        <v>138</v>
      </c>
      <c r="F402" s="1"/>
      <c r="G402" s="77">
        <f>G403+G413</f>
        <v>2646.39657</v>
      </c>
      <c r="H402" s="77">
        <f>H403+H413</f>
        <v>3497.9</v>
      </c>
      <c r="I402" s="77">
        <f>I403+I413</f>
        <v>70</v>
      </c>
      <c r="J402" s="77">
        <f>J403+J413</f>
        <v>0</v>
      </c>
      <c r="K402" s="77">
        <f>K403+K413</f>
        <v>0</v>
      </c>
    </row>
    <row r="403" spans="1:11" ht="63">
      <c r="A403" s="48" t="s">
        <v>310</v>
      </c>
      <c r="B403" s="1" t="s">
        <v>20</v>
      </c>
      <c r="C403" s="1" t="s">
        <v>16</v>
      </c>
      <c r="D403" s="1" t="s">
        <v>9</v>
      </c>
      <c r="E403" s="43" t="s">
        <v>311</v>
      </c>
      <c r="F403" s="65"/>
      <c r="G403" s="77">
        <f>G409+G404+G406</f>
        <v>2264.29657</v>
      </c>
      <c r="H403" s="77">
        <f>H409+H404+H406</f>
        <v>3253.4</v>
      </c>
      <c r="I403" s="77">
        <f>I409+I404+I406</f>
        <v>0</v>
      </c>
      <c r="J403" s="77">
        <f>J409+J404+J406</f>
        <v>0</v>
      </c>
      <c r="K403" s="77">
        <f>K409+K404+K406</f>
        <v>0</v>
      </c>
    </row>
    <row r="404" spans="1:11" ht="15.75">
      <c r="A404" s="48" t="s">
        <v>38</v>
      </c>
      <c r="B404" s="1" t="s">
        <v>20</v>
      </c>
      <c r="C404" s="1" t="s">
        <v>16</v>
      </c>
      <c r="D404" s="1" t="s">
        <v>9</v>
      </c>
      <c r="E404" s="43" t="s">
        <v>343</v>
      </c>
      <c r="F404" s="65"/>
      <c r="G404" s="77">
        <f>G405</f>
        <v>171.394</v>
      </c>
      <c r="H404" s="77">
        <f>H405</f>
        <v>10</v>
      </c>
      <c r="I404" s="77">
        <f>I405</f>
        <v>0</v>
      </c>
      <c r="J404" s="77">
        <f>J405</f>
        <v>0</v>
      </c>
      <c r="K404" s="77">
        <f>K405</f>
        <v>0</v>
      </c>
    </row>
    <row r="405" spans="1:11" ht="15.75">
      <c r="A405" s="48" t="s">
        <v>176</v>
      </c>
      <c r="B405" s="1" t="s">
        <v>20</v>
      </c>
      <c r="C405" s="1" t="s">
        <v>16</v>
      </c>
      <c r="D405" s="1" t="s">
        <v>9</v>
      </c>
      <c r="E405" s="43" t="s">
        <v>343</v>
      </c>
      <c r="F405" s="47" t="s">
        <v>177</v>
      </c>
      <c r="G405" s="87">
        <v>171.394</v>
      </c>
      <c r="H405" s="77">
        <v>10</v>
      </c>
      <c r="I405" s="77">
        <v>0</v>
      </c>
      <c r="J405" s="77">
        <v>0</v>
      </c>
      <c r="K405" s="77">
        <v>0</v>
      </c>
    </row>
    <row r="406" spans="1:11" ht="47.25">
      <c r="A406" s="48" t="s">
        <v>374</v>
      </c>
      <c r="B406" s="1" t="s">
        <v>20</v>
      </c>
      <c r="C406" s="1" t="s">
        <v>16</v>
      </c>
      <c r="D406" s="1" t="s">
        <v>9</v>
      </c>
      <c r="E406" s="43" t="s">
        <v>375</v>
      </c>
      <c r="F406" s="47"/>
      <c r="G406" s="77">
        <f>G408+G407</f>
        <v>2071.7994</v>
      </c>
      <c r="H406" s="77">
        <f>H408+H407</f>
        <v>3208.4</v>
      </c>
      <c r="I406" s="77">
        <f>I408+I407</f>
        <v>0</v>
      </c>
      <c r="J406" s="77">
        <f>J408+J407</f>
        <v>0</v>
      </c>
      <c r="K406" s="77">
        <f>K408+K407</f>
        <v>0</v>
      </c>
    </row>
    <row r="407" spans="1:11" ht="31.5">
      <c r="A407" s="48" t="s">
        <v>271</v>
      </c>
      <c r="B407" s="1" t="s">
        <v>20</v>
      </c>
      <c r="C407" s="1" t="s">
        <v>16</v>
      </c>
      <c r="D407" s="1" t="s">
        <v>9</v>
      </c>
      <c r="E407" s="43" t="s">
        <v>375</v>
      </c>
      <c r="F407" s="47" t="s">
        <v>272</v>
      </c>
      <c r="G407" s="77">
        <v>2000.11335</v>
      </c>
      <c r="H407" s="77">
        <v>3191</v>
      </c>
      <c r="I407" s="77">
        <v>0</v>
      </c>
      <c r="J407" s="77">
        <v>0</v>
      </c>
      <c r="K407" s="77">
        <v>0</v>
      </c>
    </row>
    <row r="408" spans="1:11" ht="15.75">
      <c r="A408" s="48" t="s">
        <v>176</v>
      </c>
      <c r="B408" s="1" t="s">
        <v>20</v>
      </c>
      <c r="C408" s="1" t="s">
        <v>16</v>
      </c>
      <c r="D408" s="1" t="s">
        <v>9</v>
      </c>
      <c r="E408" s="43" t="s">
        <v>375</v>
      </c>
      <c r="F408" s="47" t="s">
        <v>177</v>
      </c>
      <c r="G408" s="87">
        <v>71.68605</v>
      </c>
      <c r="H408" s="77">
        <v>17.4</v>
      </c>
      <c r="I408" s="77">
        <v>0</v>
      </c>
      <c r="J408" s="77">
        <v>0</v>
      </c>
      <c r="K408" s="77">
        <v>0</v>
      </c>
    </row>
    <row r="409" spans="1:11" ht="31.5">
      <c r="A409" s="48" t="s">
        <v>312</v>
      </c>
      <c r="B409" s="1" t="s">
        <v>20</v>
      </c>
      <c r="C409" s="1" t="s">
        <v>16</v>
      </c>
      <c r="D409" s="1" t="s">
        <v>9</v>
      </c>
      <c r="E409" s="43" t="s">
        <v>376</v>
      </c>
      <c r="F409" s="65"/>
      <c r="G409" s="77">
        <f>G410+G411</f>
        <v>21.10317</v>
      </c>
      <c r="H409" s="77">
        <f>H410+H411</f>
        <v>35</v>
      </c>
      <c r="I409" s="77">
        <f>I410+I411</f>
        <v>0</v>
      </c>
      <c r="J409" s="77">
        <f>J410+J411</f>
        <v>0</v>
      </c>
      <c r="K409" s="77">
        <f>K410+K411</f>
        <v>0</v>
      </c>
    </row>
    <row r="410" spans="1:11" ht="31.5">
      <c r="A410" s="48" t="s">
        <v>271</v>
      </c>
      <c r="B410" s="1" t="s">
        <v>20</v>
      </c>
      <c r="C410" s="1" t="s">
        <v>16</v>
      </c>
      <c r="D410" s="1" t="s">
        <v>9</v>
      </c>
      <c r="E410" s="43" t="s">
        <v>376</v>
      </c>
      <c r="F410" s="47" t="s">
        <v>272</v>
      </c>
      <c r="G410" s="87">
        <v>20.20317</v>
      </c>
      <c r="H410" s="77">
        <v>34.98605</v>
      </c>
      <c r="I410" s="77">
        <v>0</v>
      </c>
      <c r="J410" s="77">
        <v>0</v>
      </c>
      <c r="K410" s="77">
        <v>0</v>
      </c>
    </row>
    <row r="411" spans="1:11" ht="15.75">
      <c r="A411" s="13" t="s">
        <v>176</v>
      </c>
      <c r="B411" s="1" t="s">
        <v>20</v>
      </c>
      <c r="C411" s="1" t="s">
        <v>16</v>
      </c>
      <c r="D411" s="1" t="s">
        <v>9</v>
      </c>
      <c r="E411" s="43" t="s">
        <v>376</v>
      </c>
      <c r="F411" s="47" t="s">
        <v>177</v>
      </c>
      <c r="G411" s="87">
        <v>0.9</v>
      </c>
      <c r="H411" s="78">
        <v>0.01395</v>
      </c>
      <c r="I411" s="77">
        <v>0</v>
      </c>
      <c r="J411" s="77">
        <v>0</v>
      </c>
      <c r="K411" s="77">
        <v>0</v>
      </c>
    </row>
    <row r="412" spans="1:11" ht="78.75">
      <c r="A412" s="13" t="s">
        <v>377</v>
      </c>
      <c r="B412" s="1" t="s">
        <v>20</v>
      </c>
      <c r="C412" s="1" t="s">
        <v>16</v>
      </c>
      <c r="D412" s="1" t="s">
        <v>9</v>
      </c>
      <c r="E412" s="43" t="s">
        <v>140</v>
      </c>
      <c r="F412" s="47"/>
      <c r="G412" s="78">
        <f>G413</f>
        <v>382.1</v>
      </c>
      <c r="H412" s="78">
        <f>H413</f>
        <v>244.5</v>
      </c>
      <c r="I412" s="78">
        <f aca="true" t="shared" si="77" ref="I412:K413">I413</f>
        <v>70</v>
      </c>
      <c r="J412" s="78">
        <f t="shared" si="77"/>
        <v>0</v>
      </c>
      <c r="K412" s="78">
        <f t="shared" si="77"/>
        <v>0</v>
      </c>
    </row>
    <row r="413" spans="1:11" ht="15.75">
      <c r="A413" s="13" t="s">
        <v>38</v>
      </c>
      <c r="B413" s="1" t="s">
        <v>20</v>
      </c>
      <c r="C413" s="1" t="s">
        <v>16</v>
      </c>
      <c r="D413" s="1" t="s">
        <v>9</v>
      </c>
      <c r="E413" s="43" t="s">
        <v>344</v>
      </c>
      <c r="F413" s="47"/>
      <c r="G413" s="78">
        <f>G414</f>
        <v>382.1</v>
      </c>
      <c r="H413" s="78">
        <f>H414</f>
        <v>244.5</v>
      </c>
      <c r="I413" s="78">
        <f t="shared" si="77"/>
        <v>70</v>
      </c>
      <c r="J413" s="78">
        <f t="shared" si="77"/>
        <v>0</v>
      </c>
      <c r="K413" s="78">
        <f t="shared" si="77"/>
        <v>0</v>
      </c>
    </row>
    <row r="414" spans="1:11" ht="15.75">
      <c r="A414" s="13" t="s">
        <v>176</v>
      </c>
      <c r="B414" s="1" t="s">
        <v>20</v>
      </c>
      <c r="C414" s="1" t="s">
        <v>16</v>
      </c>
      <c r="D414" s="1" t="s">
        <v>9</v>
      </c>
      <c r="E414" s="43" t="s">
        <v>344</v>
      </c>
      <c r="F414" s="47" t="s">
        <v>177</v>
      </c>
      <c r="G414" s="87">
        <v>382.1</v>
      </c>
      <c r="H414" s="78">
        <v>244.5</v>
      </c>
      <c r="I414" s="77">
        <v>70</v>
      </c>
      <c r="J414" s="77">
        <v>0</v>
      </c>
      <c r="K414" s="77">
        <v>0</v>
      </c>
    </row>
    <row r="415" spans="1:11" ht="31.5">
      <c r="A415" s="48" t="s">
        <v>278</v>
      </c>
      <c r="B415" s="1" t="s">
        <v>20</v>
      </c>
      <c r="C415" s="1" t="s">
        <v>16</v>
      </c>
      <c r="D415" s="1" t="s">
        <v>9</v>
      </c>
      <c r="E415" s="43" t="s">
        <v>279</v>
      </c>
      <c r="F415" s="47"/>
      <c r="G415" s="78">
        <f aca="true" t="shared" si="78" ref="G415:H417">G416</f>
        <v>0</v>
      </c>
      <c r="H415" s="78">
        <f t="shared" si="78"/>
        <v>89</v>
      </c>
      <c r="I415" s="78">
        <f aca="true" t="shared" si="79" ref="I415:K417">I416</f>
        <v>0</v>
      </c>
      <c r="J415" s="78">
        <f t="shared" si="79"/>
        <v>0</v>
      </c>
      <c r="K415" s="78">
        <f t="shared" si="79"/>
        <v>0</v>
      </c>
    </row>
    <row r="416" spans="1:11" ht="15.75">
      <c r="A416" s="48" t="s">
        <v>285</v>
      </c>
      <c r="B416" s="1" t="s">
        <v>20</v>
      </c>
      <c r="C416" s="1" t="s">
        <v>16</v>
      </c>
      <c r="D416" s="1" t="s">
        <v>9</v>
      </c>
      <c r="E416" s="43" t="s">
        <v>286</v>
      </c>
      <c r="F416" s="47"/>
      <c r="G416" s="78">
        <f t="shared" si="78"/>
        <v>0</v>
      </c>
      <c r="H416" s="78">
        <f t="shared" si="78"/>
        <v>89</v>
      </c>
      <c r="I416" s="78">
        <f t="shared" si="79"/>
        <v>0</v>
      </c>
      <c r="J416" s="78">
        <f t="shared" si="79"/>
        <v>0</v>
      </c>
      <c r="K416" s="78">
        <f t="shared" si="79"/>
        <v>0</v>
      </c>
    </row>
    <row r="417" spans="1:11" ht="15.75">
      <c r="A417" s="48" t="s">
        <v>287</v>
      </c>
      <c r="B417" s="1" t="s">
        <v>20</v>
      </c>
      <c r="C417" s="1" t="s">
        <v>16</v>
      </c>
      <c r="D417" s="1" t="s">
        <v>9</v>
      </c>
      <c r="E417" s="45" t="s">
        <v>62</v>
      </c>
      <c r="F417" s="47"/>
      <c r="G417" s="78">
        <f t="shared" si="78"/>
        <v>0</v>
      </c>
      <c r="H417" s="78">
        <f t="shared" si="78"/>
        <v>89</v>
      </c>
      <c r="I417" s="78">
        <f t="shared" si="79"/>
        <v>0</v>
      </c>
      <c r="J417" s="78">
        <f t="shared" si="79"/>
        <v>0</v>
      </c>
      <c r="K417" s="78">
        <f t="shared" si="79"/>
        <v>0</v>
      </c>
    </row>
    <row r="418" spans="1:11" ht="15.75">
      <c r="A418" s="48" t="s">
        <v>288</v>
      </c>
      <c r="B418" s="1" t="s">
        <v>20</v>
      </c>
      <c r="C418" s="1" t="s">
        <v>16</v>
      </c>
      <c r="D418" s="1" t="s">
        <v>9</v>
      </c>
      <c r="E418" s="45" t="s">
        <v>62</v>
      </c>
      <c r="F418" s="47" t="s">
        <v>177</v>
      </c>
      <c r="G418" s="87">
        <v>0</v>
      </c>
      <c r="H418" s="78">
        <v>89</v>
      </c>
      <c r="I418" s="77">
        <v>0</v>
      </c>
      <c r="J418" s="77">
        <v>0</v>
      </c>
      <c r="K418" s="77">
        <v>0</v>
      </c>
    </row>
    <row r="419" spans="1:11" ht="15.75">
      <c r="A419" s="46" t="s">
        <v>135</v>
      </c>
      <c r="B419" s="40" t="s">
        <v>20</v>
      </c>
      <c r="C419" s="40" t="s">
        <v>11</v>
      </c>
      <c r="D419" s="40"/>
      <c r="E419" s="40"/>
      <c r="F419" s="40"/>
      <c r="G419" s="76">
        <f>G428+G420</f>
        <v>1604.71</v>
      </c>
      <c r="H419" s="76">
        <f>H428+H420</f>
        <v>522.556</v>
      </c>
      <c r="I419" s="76">
        <f>I428+I420</f>
        <v>273</v>
      </c>
      <c r="J419" s="76">
        <f>J428+J420</f>
        <v>273</v>
      </c>
      <c r="K419" s="76">
        <f>K428+K420</f>
        <v>273</v>
      </c>
    </row>
    <row r="420" spans="1:11" ht="15.75">
      <c r="A420" s="41" t="s">
        <v>136</v>
      </c>
      <c r="B420" s="40" t="s">
        <v>20</v>
      </c>
      <c r="C420" s="40" t="s">
        <v>11</v>
      </c>
      <c r="D420" s="40" t="s">
        <v>15</v>
      </c>
      <c r="E420" s="40"/>
      <c r="F420" s="40"/>
      <c r="G420" s="76">
        <f>G421+G424</f>
        <v>1370.71</v>
      </c>
      <c r="H420" s="76">
        <f>H421+H424</f>
        <v>256.556</v>
      </c>
      <c r="I420" s="76">
        <f>I421+I424</f>
        <v>0</v>
      </c>
      <c r="J420" s="76">
        <f>J421+J424</f>
        <v>0</v>
      </c>
      <c r="K420" s="76">
        <f>K421+K424</f>
        <v>0</v>
      </c>
    </row>
    <row r="421" spans="1:11" ht="34.5" customHeight="1">
      <c r="A421" s="42" t="s">
        <v>35</v>
      </c>
      <c r="B421" s="1" t="s">
        <v>20</v>
      </c>
      <c r="C421" s="1" t="s">
        <v>11</v>
      </c>
      <c r="D421" s="1" t="s">
        <v>15</v>
      </c>
      <c r="E421" s="51" t="s">
        <v>313</v>
      </c>
      <c r="F421" s="40"/>
      <c r="G421" s="77">
        <f>G422</f>
        <v>1170.71</v>
      </c>
      <c r="H421" s="77">
        <f>H422</f>
        <v>256.556</v>
      </c>
      <c r="I421" s="77">
        <f aca="true" t="shared" si="80" ref="I421:K422">I422</f>
        <v>0</v>
      </c>
      <c r="J421" s="77">
        <f t="shared" si="80"/>
        <v>0</v>
      </c>
      <c r="K421" s="77">
        <f t="shared" si="80"/>
        <v>0</v>
      </c>
    </row>
    <row r="422" spans="1:11" ht="15.75">
      <c r="A422" s="42" t="s">
        <v>38</v>
      </c>
      <c r="B422" s="1" t="s">
        <v>20</v>
      </c>
      <c r="C422" s="1" t="s">
        <v>11</v>
      </c>
      <c r="D422" s="1" t="s">
        <v>15</v>
      </c>
      <c r="E422" s="75" t="s">
        <v>314</v>
      </c>
      <c r="F422" s="1"/>
      <c r="G422" s="77">
        <f>G423</f>
        <v>1170.71</v>
      </c>
      <c r="H422" s="77">
        <f>H423</f>
        <v>256.556</v>
      </c>
      <c r="I422" s="77">
        <f t="shared" si="80"/>
        <v>0</v>
      </c>
      <c r="J422" s="77">
        <f t="shared" si="80"/>
        <v>0</v>
      </c>
      <c r="K422" s="77">
        <f t="shared" si="80"/>
        <v>0</v>
      </c>
    </row>
    <row r="423" spans="1:11" ht="47.25">
      <c r="A423" s="42" t="s">
        <v>142</v>
      </c>
      <c r="B423" s="1" t="s">
        <v>20</v>
      </c>
      <c r="C423" s="1" t="s">
        <v>11</v>
      </c>
      <c r="D423" s="1" t="s">
        <v>15</v>
      </c>
      <c r="E423" s="75" t="s">
        <v>314</v>
      </c>
      <c r="F423" s="1" t="s">
        <v>143</v>
      </c>
      <c r="G423" s="77">
        <v>1170.71</v>
      </c>
      <c r="H423" s="77">
        <v>256.556</v>
      </c>
      <c r="I423" s="77">
        <v>0</v>
      </c>
      <c r="J423" s="77">
        <v>0</v>
      </c>
      <c r="K423" s="77">
        <v>0</v>
      </c>
    </row>
    <row r="424" spans="1:11" ht="63">
      <c r="A424" s="42" t="s">
        <v>148</v>
      </c>
      <c r="B424" s="62">
        <v>303</v>
      </c>
      <c r="C424" s="1" t="s">
        <v>11</v>
      </c>
      <c r="D424" s="1" t="s">
        <v>15</v>
      </c>
      <c r="E424" s="1" t="s">
        <v>129</v>
      </c>
      <c r="F424" s="1"/>
      <c r="G424" s="77">
        <f>G425</f>
        <v>200</v>
      </c>
      <c r="H424" s="77">
        <f aca="true" t="shared" si="81" ref="H424:K426">H425</f>
        <v>0</v>
      </c>
      <c r="I424" s="77">
        <f t="shared" si="81"/>
        <v>0</v>
      </c>
      <c r="J424" s="77">
        <f t="shared" si="81"/>
        <v>0</v>
      </c>
      <c r="K424" s="77">
        <f t="shared" si="81"/>
        <v>0</v>
      </c>
    </row>
    <row r="425" spans="1:11" ht="94.5">
      <c r="A425" s="42" t="s">
        <v>149</v>
      </c>
      <c r="B425" s="62">
        <v>303</v>
      </c>
      <c r="C425" s="1" t="s">
        <v>11</v>
      </c>
      <c r="D425" s="1" t="s">
        <v>15</v>
      </c>
      <c r="E425" s="1" t="s">
        <v>131</v>
      </c>
      <c r="F425" s="1"/>
      <c r="G425" s="77">
        <f>G426</f>
        <v>200</v>
      </c>
      <c r="H425" s="77">
        <f t="shared" si="81"/>
        <v>0</v>
      </c>
      <c r="I425" s="77">
        <f t="shared" si="81"/>
        <v>0</v>
      </c>
      <c r="J425" s="77">
        <f t="shared" si="81"/>
        <v>0</v>
      </c>
      <c r="K425" s="77">
        <f t="shared" si="81"/>
        <v>0</v>
      </c>
    </row>
    <row r="426" spans="1:11" ht="31.5">
      <c r="A426" s="42" t="s">
        <v>150</v>
      </c>
      <c r="B426" s="62">
        <v>303</v>
      </c>
      <c r="C426" s="1" t="s">
        <v>11</v>
      </c>
      <c r="D426" s="1" t="s">
        <v>15</v>
      </c>
      <c r="E426" s="1" t="s">
        <v>151</v>
      </c>
      <c r="F426" s="1"/>
      <c r="G426" s="77">
        <f>G427</f>
        <v>200</v>
      </c>
      <c r="H426" s="77">
        <f t="shared" si="81"/>
        <v>0</v>
      </c>
      <c r="I426" s="77">
        <f t="shared" si="81"/>
        <v>0</v>
      </c>
      <c r="J426" s="77">
        <f t="shared" si="81"/>
        <v>0</v>
      </c>
      <c r="K426" s="77">
        <f t="shared" si="81"/>
        <v>0</v>
      </c>
    </row>
    <row r="427" spans="1:11" ht="47.25">
      <c r="A427" s="42" t="s">
        <v>142</v>
      </c>
      <c r="B427" s="62">
        <v>303</v>
      </c>
      <c r="C427" s="1" t="s">
        <v>11</v>
      </c>
      <c r="D427" s="1" t="s">
        <v>15</v>
      </c>
      <c r="E427" s="1" t="s">
        <v>152</v>
      </c>
      <c r="F427" s="1" t="s">
        <v>143</v>
      </c>
      <c r="G427" s="77">
        <v>200</v>
      </c>
      <c r="H427" s="77">
        <v>0</v>
      </c>
      <c r="I427" s="77">
        <v>0</v>
      </c>
      <c r="J427" s="77">
        <v>0</v>
      </c>
      <c r="K427" s="77">
        <v>0</v>
      </c>
    </row>
    <row r="428" spans="1:11" ht="15.75">
      <c r="A428" s="46" t="s">
        <v>213</v>
      </c>
      <c r="B428" s="40" t="s">
        <v>20</v>
      </c>
      <c r="C428" s="40" t="s">
        <v>11</v>
      </c>
      <c r="D428" s="40" t="s">
        <v>7</v>
      </c>
      <c r="E428" s="1"/>
      <c r="F428" s="40"/>
      <c r="G428" s="76">
        <f>G430+G435</f>
        <v>234.00000000000003</v>
      </c>
      <c r="H428" s="76">
        <f>H430+H435</f>
        <v>266</v>
      </c>
      <c r="I428" s="76">
        <f>I430+I435</f>
        <v>273</v>
      </c>
      <c r="J428" s="76">
        <f>J430+J435</f>
        <v>273</v>
      </c>
      <c r="K428" s="76">
        <f>K430+K435</f>
        <v>273</v>
      </c>
    </row>
    <row r="429" spans="1:11" ht="47.25">
      <c r="A429" s="42" t="s">
        <v>163</v>
      </c>
      <c r="B429" s="62">
        <v>303</v>
      </c>
      <c r="C429" s="1" t="s">
        <v>11</v>
      </c>
      <c r="D429" s="1" t="s">
        <v>7</v>
      </c>
      <c r="E429" s="1" t="s">
        <v>164</v>
      </c>
      <c r="F429" s="40"/>
      <c r="G429" s="77">
        <f>G430</f>
        <v>234.00000000000003</v>
      </c>
      <c r="H429" s="77">
        <f>H430</f>
        <v>256</v>
      </c>
      <c r="I429" s="77">
        <f aca="true" t="shared" si="82" ref="I429:K430">I430</f>
        <v>271</v>
      </c>
      <c r="J429" s="77">
        <f t="shared" si="82"/>
        <v>271</v>
      </c>
      <c r="K429" s="77">
        <f t="shared" si="82"/>
        <v>271</v>
      </c>
    </row>
    <row r="430" spans="1:11" ht="15.75">
      <c r="A430" s="42" t="s">
        <v>215</v>
      </c>
      <c r="B430" s="1" t="s">
        <v>20</v>
      </c>
      <c r="C430" s="1" t="s">
        <v>11</v>
      </c>
      <c r="D430" s="1" t="s">
        <v>7</v>
      </c>
      <c r="E430" s="43" t="s">
        <v>216</v>
      </c>
      <c r="F430" s="1"/>
      <c r="G430" s="77">
        <f>G431</f>
        <v>234.00000000000003</v>
      </c>
      <c r="H430" s="77">
        <f>H431</f>
        <v>256</v>
      </c>
      <c r="I430" s="77">
        <f t="shared" si="82"/>
        <v>271</v>
      </c>
      <c r="J430" s="77">
        <f t="shared" si="82"/>
        <v>271</v>
      </c>
      <c r="K430" s="77">
        <f t="shared" si="82"/>
        <v>271</v>
      </c>
    </row>
    <row r="431" spans="1:11" ht="31.5">
      <c r="A431" s="42" t="s">
        <v>52</v>
      </c>
      <c r="B431" s="62">
        <v>303</v>
      </c>
      <c r="C431" s="1" t="s">
        <v>11</v>
      </c>
      <c r="D431" s="1" t="s">
        <v>7</v>
      </c>
      <c r="E431" s="43" t="s">
        <v>51</v>
      </c>
      <c r="F431" s="1"/>
      <c r="G431" s="77">
        <f>G432+G434+G433</f>
        <v>234.00000000000003</v>
      </c>
      <c r="H431" s="77">
        <f>H432+H434+H433</f>
        <v>256</v>
      </c>
      <c r="I431" s="77">
        <f>I432+I434+I433</f>
        <v>271</v>
      </c>
      <c r="J431" s="77">
        <f>J432+J434+J433</f>
        <v>271</v>
      </c>
      <c r="K431" s="77">
        <f>K432+K434+K433</f>
        <v>271</v>
      </c>
    </row>
    <row r="432" spans="1:11" ht="15.75">
      <c r="A432" s="42" t="s">
        <v>175</v>
      </c>
      <c r="B432" s="62">
        <v>303</v>
      </c>
      <c r="C432" s="1" t="s">
        <v>11</v>
      </c>
      <c r="D432" s="1" t="s">
        <v>7</v>
      </c>
      <c r="E432" s="43" t="s">
        <v>51</v>
      </c>
      <c r="F432" s="1" t="s">
        <v>168</v>
      </c>
      <c r="G432" s="87">
        <v>161.70023</v>
      </c>
      <c r="H432" s="78">
        <v>166</v>
      </c>
      <c r="I432" s="77">
        <v>185</v>
      </c>
      <c r="J432" s="77">
        <v>185</v>
      </c>
      <c r="K432" s="77">
        <v>185</v>
      </c>
    </row>
    <row r="433" spans="1:11" ht="47.25">
      <c r="A433" s="42" t="s">
        <v>169</v>
      </c>
      <c r="B433" s="62">
        <v>303</v>
      </c>
      <c r="C433" s="1" t="s">
        <v>11</v>
      </c>
      <c r="D433" s="1" t="s">
        <v>7</v>
      </c>
      <c r="E433" s="43" t="s">
        <v>51</v>
      </c>
      <c r="F433" s="1" t="s">
        <v>170</v>
      </c>
      <c r="G433" s="87">
        <v>47.44156</v>
      </c>
      <c r="H433" s="78">
        <v>49</v>
      </c>
      <c r="I433" s="77">
        <v>55</v>
      </c>
      <c r="J433" s="77">
        <v>55</v>
      </c>
      <c r="K433" s="77">
        <v>55</v>
      </c>
    </row>
    <row r="434" spans="1:11" ht="15.75">
      <c r="A434" s="48" t="s">
        <v>176</v>
      </c>
      <c r="B434" s="62">
        <v>303</v>
      </c>
      <c r="C434" s="1" t="s">
        <v>11</v>
      </c>
      <c r="D434" s="1" t="s">
        <v>7</v>
      </c>
      <c r="E434" s="43" t="s">
        <v>51</v>
      </c>
      <c r="F434" s="1" t="s">
        <v>177</v>
      </c>
      <c r="G434" s="87">
        <v>24.85821</v>
      </c>
      <c r="H434" s="78">
        <v>41</v>
      </c>
      <c r="I434" s="77">
        <v>31</v>
      </c>
      <c r="J434" s="77">
        <v>31</v>
      </c>
      <c r="K434" s="77">
        <v>31</v>
      </c>
    </row>
    <row r="435" spans="1:11" ht="39.75" customHeight="1">
      <c r="A435" s="48" t="s">
        <v>315</v>
      </c>
      <c r="B435" s="62">
        <v>303</v>
      </c>
      <c r="C435" s="1" t="s">
        <v>11</v>
      </c>
      <c r="D435" s="1" t="s">
        <v>7</v>
      </c>
      <c r="E435" s="43" t="s">
        <v>316</v>
      </c>
      <c r="F435" s="1"/>
      <c r="G435" s="77">
        <f>G436</f>
        <v>0</v>
      </c>
      <c r="H435" s="77">
        <f>H436</f>
        <v>10</v>
      </c>
      <c r="I435" s="77">
        <f aca="true" t="shared" si="83" ref="I435:K436">I436</f>
        <v>2</v>
      </c>
      <c r="J435" s="77">
        <f t="shared" si="83"/>
        <v>2</v>
      </c>
      <c r="K435" s="77">
        <f t="shared" si="83"/>
        <v>2</v>
      </c>
    </row>
    <row r="436" spans="1:11" ht="15.75">
      <c r="A436" s="48" t="s">
        <v>89</v>
      </c>
      <c r="B436" s="62">
        <v>303</v>
      </c>
      <c r="C436" s="1" t="s">
        <v>11</v>
      </c>
      <c r="D436" s="1" t="s">
        <v>7</v>
      </c>
      <c r="E436" s="43" t="s">
        <v>87</v>
      </c>
      <c r="F436" s="1"/>
      <c r="G436" s="77">
        <f>G437</f>
        <v>0</v>
      </c>
      <c r="H436" s="77">
        <f>H437</f>
        <v>10</v>
      </c>
      <c r="I436" s="77">
        <f t="shared" si="83"/>
        <v>2</v>
      </c>
      <c r="J436" s="77">
        <f t="shared" si="83"/>
        <v>2</v>
      </c>
      <c r="K436" s="77">
        <f t="shared" si="83"/>
        <v>2</v>
      </c>
    </row>
    <row r="437" spans="1:11" ht="15.75">
      <c r="A437" s="48" t="s">
        <v>288</v>
      </c>
      <c r="B437" s="62">
        <v>303</v>
      </c>
      <c r="C437" s="1" t="s">
        <v>11</v>
      </c>
      <c r="D437" s="1" t="s">
        <v>7</v>
      </c>
      <c r="E437" s="43" t="s">
        <v>87</v>
      </c>
      <c r="F437" s="1" t="s">
        <v>177</v>
      </c>
      <c r="G437" s="87">
        <v>0</v>
      </c>
      <c r="H437" s="77">
        <v>10</v>
      </c>
      <c r="I437" s="77">
        <v>2</v>
      </c>
      <c r="J437" s="77">
        <v>2</v>
      </c>
      <c r="K437" s="77">
        <v>2</v>
      </c>
    </row>
    <row r="438" spans="1:11" ht="15.75">
      <c r="A438" s="46" t="s">
        <v>217</v>
      </c>
      <c r="B438" s="71">
        <v>303</v>
      </c>
      <c r="C438" s="40">
        <v>10</v>
      </c>
      <c r="D438" s="40"/>
      <c r="E438" s="40"/>
      <c r="F438" s="1"/>
      <c r="G438" s="76">
        <f>G439+G453</f>
        <v>3255.267</v>
      </c>
      <c r="H438" s="76">
        <f>H439+H453</f>
        <v>12035.742</v>
      </c>
      <c r="I438" s="76">
        <f>I439+I453</f>
        <v>133.5</v>
      </c>
      <c r="J438" s="76">
        <f>J439+J453</f>
        <v>3.5</v>
      </c>
      <c r="K438" s="76">
        <f>K439+K453</f>
        <v>3.5</v>
      </c>
    </row>
    <row r="439" spans="1:11" ht="15.75">
      <c r="A439" s="46" t="s">
        <v>317</v>
      </c>
      <c r="B439" s="71">
        <v>303</v>
      </c>
      <c r="C439" s="40">
        <v>10</v>
      </c>
      <c r="D439" s="40" t="s">
        <v>15</v>
      </c>
      <c r="E439" s="40"/>
      <c r="F439" s="1"/>
      <c r="G439" s="76">
        <f>G440+G446+G449</f>
        <v>3252.167</v>
      </c>
      <c r="H439" s="76">
        <f>H440+H446</f>
        <v>12032.542</v>
      </c>
      <c r="I439" s="76">
        <f>I440+I446</f>
        <v>130</v>
      </c>
      <c r="J439" s="76">
        <f>J440+J446</f>
        <v>0</v>
      </c>
      <c r="K439" s="76">
        <f>K440+K446</f>
        <v>0</v>
      </c>
    </row>
    <row r="440" spans="1:11" ht="47.25">
      <c r="A440" s="48" t="s">
        <v>318</v>
      </c>
      <c r="B440" s="62">
        <v>303</v>
      </c>
      <c r="C440" s="1" t="s">
        <v>25</v>
      </c>
      <c r="D440" s="1" t="s">
        <v>15</v>
      </c>
      <c r="E440" s="58" t="s">
        <v>319</v>
      </c>
      <c r="F440" s="1"/>
      <c r="G440" s="77">
        <f>G441</f>
        <v>898.8000000000001</v>
      </c>
      <c r="H440" s="77">
        <f>H441</f>
        <v>486.5</v>
      </c>
      <c r="I440" s="77">
        <f>I441</f>
        <v>130</v>
      </c>
      <c r="J440" s="77">
        <f>J441</f>
        <v>0</v>
      </c>
      <c r="K440" s="77">
        <f>K441</f>
        <v>0</v>
      </c>
    </row>
    <row r="441" spans="1:11" ht="63">
      <c r="A441" s="42" t="s">
        <v>320</v>
      </c>
      <c r="B441" s="1" t="s">
        <v>20</v>
      </c>
      <c r="C441" s="1" t="s">
        <v>25</v>
      </c>
      <c r="D441" s="1" t="s">
        <v>15</v>
      </c>
      <c r="E441" s="58" t="s">
        <v>321</v>
      </c>
      <c r="F441" s="1"/>
      <c r="G441" s="77">
        <f>G444+G442</f>
        <v>898.8000000000001</v>
      </c>
      <c r="H441" s="77">
        <f>H444+H442</f>
        <v>486.5</v>
      </c>
      <c r="I441" s="77">
        <f>I444+I442</f>
        <v>130</v>
      </c>
      <c r="J441" s="77">
        <f>J444+J442</f>
        <v>0</v>
      </c>
      <c r="K441" s="77">
        <f>K444+K442</f>
        <v>0</v>
      </c>
    </row>
    <row r="442" spans="1:11" ht="47.25">
      <c r="A442" s="42" t="s">
        <v>345</v>
      </c>
      <c r="B442" s="1" t="s">
        <v>20</v>
      </c>
      <c r="C442" s="1" t="s">
        <v>25</v>
      </c>
      <c r="D442" s="1" t="s">
        <v>15</v>
      </c>
      <c r="E442" s="58" t="s">
        <v>346</v>
      </c>
      <c r="F442" s="1"/>
      <c r="G442" s="77">
        <f>G443</f>
        <v>797.1</v>
      </c>
      <c r="H442" s="77">
        <f>H443</f>
        <v>389.2</v>
      </c>
      <c r="I442" s="77">
        <f>I443</f>
        <v>0</v>
      </c>
      <c r="J442" s="77">
        <f>J443</f>
        <v>0</v>
      </c>
      <c r="K442" s="77">
        <f>K443</f>
        <v>0</v>
      </c>
    </row>
    <row r="443" spans="1:11" ht="15.75">
      <c r="A443" s="42" t="s">
        <v>324</v>
      </c>
      <c r="B443" s="1" t="s">
        <v>20</v>
      </c>
      <c r="C443" s="1" t="s">
        <v>25</v>
      </c>
      <c r="D443" s="1" t="s">
        <v>15</v>
      </c>
      <c r="E443" s="58" t="s">
        <v>346</v>
      </c>
      <c r="F443" s="1" t="s">
        <v>325</v>
      </c>
      <c r="G443" s="87">
        <v>797.1</v>
      </c>
      <c r="H443" s="77">
        <v>389.2</v>
      </c>
      <c r="I443" s="77">
        <v>0</v>
      </c>
      <c r="J443" s="77">
        <v>0</v>
      </c>
      <c r="K443" s="77">
        <v>0</v>
      </c>
    </row>
    <row r="444" spans="1:11" ht="47.25">
      <c r="A444" s="13" t="s">
        <v>322</v>
      </c>
      <c r="B444" s="1" t="s">
        <v>20</v>
      </c>
      <c r="C444" s="1" t="s">
        <v>25</v>
      </c>
      <c r="D444" s="1" t="s">
        <v>15</v>
      </c>
      <c r="E444" s="58" t="s">
        <v>323</v>
      </c>
      <c r="F444" s="1"/>
      <c r="G444" s="77">
        <f>G445</f>
        <v>101.7</v>
      </c>
      <c r="H444" s="77">
        <f>H445</f>
        <v>97.3</v>
      </c>
      <c r="I444" s="77">
        <f>I445</f>
        <v>130</v>
      </c>
      <c r="J444" s="77">
        <f>J445</f>
        <v>0</v>
      </c>
      <c r="K444" s="77">
        <f>K445</f>
        <v>0</v>
      </c>
    </row>
    <row r="445" spans="1:11" ht="15.75">
      <c r="A445" s="17" t="s">
        <v>324</v>
      </c>
      <c r="B445" s="1" t="s">
        <v>20</v>
      </c>
      <c r="C445" s="1" t="s">
        <v>25</v>
      </c>
      <c r="D445" s="1" t="s">
        <v>15</v>
      </c>
      <c r="E445" s="58" t="s">
        <v>323</v>
      </c>
      <c r="F445" s="1" t="s">
        <v>325</v>
      </c>
      <c r="G445" s="77">
        <v>101.7</v>
      </c>
      <c r="H445" s="77">
        <v>97.3</v>
      </c>
      <c r="I445" s="77">
        <v>130</v>
      </c>
      <c r="J445" s="77">
        <v>0</v>
      </c>
      <c r="K445" s="77">
        <v>0</v>
      </c>
    </row>
    <row r="446" spans="1:11" ht="31.5">
      <c r="A446" s="13" t="s">
        <v>378</v>
      </c>
      <c r="B446" s="1" t="s">
        <v>20</v>
      </c>
      <c r="C446" s="1" t="s">
        <v>25</v>
      </c>
      <c r="D446" s="1" t="s">
        <v>15</v>
      </c>
      <c r="E446" s="58" t="s">
        <v>347</v>
      </c>
      <c r="F446" s="1"/>
      <c r="G446" s="77">
        <f aca="true" t="shared" si="84" ref="G446:K447">G447</f>
        <v>1194.095</v>
      </c>
      <c r="H446" s="77">
        <f t="shared" si="84"/>
        <v>11546.042</v>
      </c>
      <c r="I446" s="77">
        <f t="shared" si="84"/>
        <v>0</v>
      </c>
      <c r="J446" s="77">
        <f t="shared" si="84"/>
        <v>0</v>
      </c>
      <c r="K446" s="77">
        <f t="shared" si="84"/>
        <v>0</v>
      </c>
    </row>
    <row r="447" spans="1:11" ht="31.5">
      <c r="A447" s="13" t="s">
        <v>379</v>
      </c>
      <c r="B447" s="1" t="s">
        <v>20</v>
      </c>
      <c r="C447" s="1" t="s">
        <v>25</v>
      </c>
      <c r="D447" s="1" t="s">
        <v>15</v>
      </c>
      <c r="E447" s="58" t="s">
        <v>348</v>
      </c>
      <c r="F447" s="1"/>
      <c r="G447" s="77">
        <f t="shared" si="84"/>
        <v>1194.095</v>
      </c>
      <c r="H447" s="77">
        <f t="shared" si="84"/>
        <v>11546.042</v>
      </c>
      <c r="I447" s="77">
        <f t="shared" si="84"/>
        <v>0</v>
      </c>
      <c r="J447" s="77">
        <f t="shared" si="84"/>
        <v>0</v>
      </c>
      <c r="K447" s="77">
        <f t="shared" si="84"/>
        <v>0</v>
      </c>
    </row>
    <row r="448" spans="1:11" ht="15.75">
      <c r="A448" s="17" t="s">
        <v>324</v>
      </c>
      <c r="B448" s="1" t="s">
        <v>20</v>
      </c>
      <c r="C448" s="1" t="s">
        <v>25</v>
      </c>
      <c r="D448" s="1" t="s">
        <v>15</v>
      </c>
      <c r="E448" s="58" t="s">
        <v>348</v>
      </c>
      <c r="F448" s="1" t="s">
        <v>325</v>
      </c>
      <c r="G448" s="87">
        <v>1194.095</v>
      </c>
      <c r="H448" s="77">
        <v>11546.042</v>
      </c>
      <c r="I448" s="77">
        <v>0</v>
      </c>
      <c r="J448" s="77">
        <v>0</v>
      </c>
      <c r="K448" s="77">
        <v>0</v>
      </c>
    </row>
    <row r="449" spans="1:11" ht="31.5">
      <c r="A449" s="13" t="s">
        <v>390</v>
      </c>
      <c r="B449" s="1" t="s">
        <v>20</v>
      </c>
      <c r="C449" s="1" t="s">
        <v>25</v>
      </c>
      <c r="D449" s="1" t="s">
        <v>15</v>
      </c>
      <c r="E449" s="58" t="s">
        <v>220</v>
      </c>
      <c r="F449" s="1"/>
      <c r="G449" s="87">
        <f>G450</f>
        <v>1159.272</v>
      </c>
      <c r="H449" s="87">
        <f aca="true" t="shared" si="85" ref="H449:K451">H450</f>
        <v>0</v>
      </c>
      <c r="I449" s="87">
        <f t="shared" si="85"/>
        <v>0.5</v>
      </c>
      <c r="J449" s="87">
        <f t="shared" si="85"/>
        <v>0</v>
      </c>
      <c r="K449" s="87">
        <f t="shared" si="85"/>
        <v>0</v>
      </c>
    </row>
    <row r="450" spans="1:11" ht="47.25">
      <c r="A450" s="88" t="s">
        <v>391</v>
      </c>
      <c r="B450" s="1" t="s">
        <v>20</v>
      </c>
      <c r="C450" s="1" t="s">
        <v>25</v>
      </c>
      <c r="D450" s="1" t="s">
        <v>15</v>
      </c>
      <c r="E450" s="89" t="s">
        <v>392</v>
      </c>
      <c r="F450" s="1"/>
      <c r="G450" s="87">
        <f>G451</f>
        <v>1159.272</v>
      </c>
      <c r="H450" s="87">
        <f t="shared" si="85"/>
        <v>0</v>
      </c>
      <c r="I450" s="87">
        <f t="shared" si="85"/>
        <v>0.5</v>
      </c>
      <c r="J450" s="87">
        <f t="shared" si="85"/>
        <v>0</v>
      </c>
      <c r="K450" s="87">
        <f t="shared" si="85"/>
        <v>0</v>
      </c>
    </row>
    <row r="451" spans="1:11" ht="94.5">
      <c r="A451" s="88" t="s">
        <v>393</v>
      </c>
      <c r="B451" s="1" t="s">
        <v>20</v>
      </c>
      <c r="C451" s="1" t="s">
        <v>25</v>
      </c>
      <c r="D451" s="1" t="s">
        <v>15</v>
      </c>
      <c r="E451" s="58" t="s">
        <v>394</v>
      </c>
      <c r="F451" s="1"/>
      <c r="G451" s="87">
        <f>G452</f>
        <v>1159.272</v>
      </c>
      <c r="H451" s="87">
        <f t="shared" si="85"/>
        <v>0</v>
      </c>
      <c r="I451" s="87">
        <f t="shared" si="85"/>
        <v>0.5</v>
      </c>
      <c r="J451" s="87">
        <f t="shared" si="85"/>
        <v>0</v>
      </c>
      <c r="K451" s="87">
        <f t="shared" si="85"/>
        <v>0</v>
      </c>
    </row>
    <row r="452" spans="1:11" ht="15.75">
      <c r="A452" s="17" t="s">
        <v>324</v>
      </c>
      <c r="B452" s="1" t="s">
        <v>20</v>
      </c>
      <c r="C452" s="1" t="s">
        <v>25</v>
      </c>
      <c r="D452" s="1" t="s">
        <v>15</v>
      </c>
      <c r="E452" s="58" t="s">
        <v>394</v>
      </c>
      <c r="F452" s="1" t="s">
        <v>325</v>
      </c>
      <c r="G452" s="87">
        <v>1159.272</v>
      </c>
      <c r="H452" s="77">
        <v>0</v>
      </c>
      <c r="I452" s="77">
        <v>0.5</v>
      </c>
      <c r="J452" s="77">
        <v>0</v>
      </c>
      <c r="K452" s="77">
        <v>0</v>
      </c>
    </row>
    <row r="453" spans="1:11" ht="15.75">
      <c r="A453" s="28" t="s">
        <v>326</v>
      </c>
      <c r="B453" s="40" t="s">
        <v>20</v>
      </c>
      <c r="C453" s="40" t="s">
        <v>25</v>
      </c>
      <c r="D453" s="40" t="s">
        <v>17</v>
      </c>
      <c r="E453" s="85"/>
      <c r="F453" s="40"/>
      <c r="G453" s="76">
        <f>G454</f>
        <v>3.1</v>
      </c>
      <c r="H453" s="76">
        <f>H454</f>
        <v>3.2</v>
      </c>
      <c r="I453" s="76">
        <f>I454</f>
        <v>3.5</v>
      </c>
      <c r="J453" s="76">
        <f>J454</f>
        <v>3.5</v>
      </c>
      <c r="K453" s="76">
        <f>K454</f>
        <v>3.5</v>
      </c>
    </row>
    <row r="454" spans="1:11" ht="47.25">
      <c r="A454" s="13" t="s">
        <v>163</v>
      </c>
      <c r="B454" s="1" t="s">
        <v>20</v>
      </c>
      <c r="C454" s="1" t="s">
        <v>25</v>
      </c>
      <c r="D454" s="1" t="s">
        <v>17</v>
      </c>
      <c r="E454" s="58" t="s">
        <v>164</v>
      </c>
      <c r="F454" s="1"/>
      <c r="G454" s="77">
        <f>G456</f>
        <v>3.1</v>
      </c>
      <c r="H454" s="77">
        <f>H456</f>
        <v>3.2</v>
      </c>
      <c r="I454" s="77">
        <f>I456</f>
        <v>3.5</v>
      </c>
      <c r="J454" s="77">
        <f>J456</f>
        <v>3.5</v>
      </c>
      <c r="K454" s="77">
        <f>K456</f>
        <v>3.5</v>
      </c>
    </row>
    <row r="455" spans="1:11" ht="15.75">
      <c r="A455" s="17" t="s">
        <v>215</v>
      </c>
      <c r="B455" s="1" t="s">
        <v>20</v>
      </c>
      <c r="C455" s="1" t="s">
        <v>25</v>
      </c>
      <c r="D455" s="1" t="s">
        <v>17</v>
      </c>
      <c r="E455" s="58" t="s">
        <v>216</v>
      </c>
      <c r="F455" s="1"/>
      <c r="G455" s="77">
        <f>G456</f>
        <v>3.1</v>
      </c>
      <c r="H455" s="77">
        <f>H456</f>
        <v>3.2</v>
      </c>
      <c r="I455" s="77">
        <f aca="true" t="shared" si="86" ref="I455:K456">I456</f>
        <v>3.5</v>
      </c>
      <c r="J455" s="77">
        <f t="shared" si="86"/>
        <v>3.5</v>
      </c>
      <c r="K455" s="77">
        <f t="shared" si="86"/>
        <v>3.5</v>
      </c>
    </row>
    <row r="456" spans="1:11" ht="63">
      <c r="A456" s="48" t="s">
        <v>33</v>
      </c>
      <c r="B456" s="62">
        <v>303</v>
      </c>
      <c r="C456" s="1" t="s">
        <v>25</v>
      </c>
      <c r="D456" s="1" t="s">
        <v>17</v>
      </c>
      <c r="E456" s="43" t="s">
        <v>32</v>
      </c>
      <c r="F456" s="1"/>
      <c r="G456" s="77">
        <f>G457</f>
        <v>3.1</v>
      </c>
      <c r="H456" s="77">
        <f>H457</f>
        <v>3.2</v>
      </c>
      <c r="I456" s="77">
        <f t="shared" si="86"/>
        <v>3.5</v>
      </c>
      <c r="J456" s="77">
        <f t="shared" si="86"/>
        <v>3.5</v>
      </c>
      <c r="K456" s="77">
        <f t="shared" si="86"/>
        <v>3.5</v>
      </c>
    </row>
    <row r="457" spans="1:11" ht="15.75">
      <c r="A457" s="48" t="s">
        <v>176</v>
      </c>
      <c r="B457" s="62">
        <v>303</v>
      </c>
      <c r="C457" s="1" t="s">
        <v>25</v>
      </c>
      <c r="D457" s="1" t="s">
        <v>17</v>
      </c>
      <c r="E457" s="43" t="s">
        <v>32</v>
      </c>
      <c r="F457" s="1" t="s">
        <v>177</v>
      </c>
      <c r="G457" s="87">
        <v>3.1</v>
      </c>
      <c r="H457" s="77">
        <v>3.2</v>
      </c>
      <c r="I457" s="58">
        <v>3.5</v>
      </c>
      <c r="J457" s="58">
        <v>3.5</v>
      </c>
      <c r="K457" s="58">
        <v>3.5</v>
      </c>
    </row>
    <row r="458" spans="1:11" ht="15.75">
      <c r="A458" s="74" t="s">
        <v>380</v>
      </c>
      <c r="B458" s="40" t="s">
        <v>20</v>
      </c>
      <c r="C458" s="40" t="s">
        <v>19</v>
      </c>
      <c r="D458" s="40"/>
      <c r="E458" s="53"/>
      <c r="F458" s="40"/>
      <c r="G458" s="76">
        <f>G459</f>
        <v>0</v>
      </c>
      <c r="H458" s="76">
        <f>H459</f>
        <v>1130.694</v>
      </c>
      <c r="I458" s="76">
        <f>I459</f>
        <v>1528.28</v>
      </c>
      <c r="J458" s="76">
        <f>J459</f>
        <v>1589.4</v>
      </c>
      <c r="K458" s="76">
        <f>K459</f>
        <v>1653</v>
      </c>
    </row>
    <row r="459" spans="1:11" ht="15.75">
      <c r="A459" s="74" t="s">
        <v>381</v>
      </c>
      <c r="B459" s="40" t="s">
        <v>20</v>
      </c>
      <c r="C459" s="40" t="s">
        <v>19</v>
      </c>
      <c r="D459" s="40" t="s">
        <v>9</v>
      </c>
      <c r="E459" s="53"/>
      <c r="F459" s="40"/>
      <c r="G459" s="76">
        <f>G460+G463</f>
        <v>0</v>
      </c>
      <c r="H459" s="76">
        <f>H460+H463</f>
        <v>1130.694</v>
      </c>
      <c r="I459" s="76">
        <f>I460+I463</f>
        <v>1528.28</v>
      </c>
      <c r="J459" s="76">
        <f>J460+J463</f>
        <v>1589.4</v>
      </c>
      <c r="K459" s="76">
        <f>K460+K463</f>
        <v>1653</v>
      </c>
    </row>
    <row r="460" spans="1:11" ht="47.25">
      <c r="A460" s="48" t="s">
        <v>35</v>
      </c>
      <c r="B460" s="62">
        <v>303</v>
      </c>
      <c r="C460" s="1" t="s">
        <v>19</v>
      </c>
      <c r="D460" s="1" t="s">
        <v>9</v>
      </c>
      <c r="E460" s="43" t="s">
        <v>313</v>
      </c>
      <c r="F460" s="1"/>
      <c r="G460" s="77">
        <f>G461</f>
        <v>0</v>
      </c>
      <c r="H460" s="77">
        <f>H461</f>
        <v>997.164</v>
      </c>
      <c r="I460" s="77">
        <f aca="true" t="shared" si="87" ref="I460:K461">I461</f>
        <v>1528.28</v>
      </c>
      <c r="J460" s="77">
        <f t="shared" si="87"/>
        <v>1589.4</v>
      </c>
      <c r="K460" s="77">
        <f t="shared" si="87"/>
        <v>1653</v>
      </c>
    </row>
    <row r="461" spans="1:11" ht="15.75">
      <c r="A461" s="48" t="s">
        <v>38</v>
      </c>
      <c r="B461" s="62">
        <v>303</v>
      </c>
      <c r="C461" s="1" t="s">
        <v>19</v>
      </c>
      <c r="D461" s="1" t="s">
        <v>9</v>
      </c>
      <c r="E461" s="43" t="s">
        <v>382</v>
      </c>
      <c r="F461" s="1"/>
      <c r="G461" s="77">
        <f>G462</f>
        <v>0</v>
      </c>
      <c r="H461" s="77">
        <f>H462</f>
        <v>997.164</v>
      </c>
      <c r="I461" s="77">
        <f t="shared" si="87"/>
        <v>1528.28</v>
      </c>
      <c r="J461" s="77">
        <f t="shared" si="87"/>
        <v>1589.4</v>
      </c>
      <c r="K461" s="77">
        <f t="shared" si="87"/>
        <v>1653</v>
      </c>
    </row>
    <row r="462" spans="1:11" ht="47.25">
      <c r="A462" s="48" t="s">
        <v>142</v>
      </c>
      <c r="B462" s="62">
        <v>303</v>
      </c>
      <c r="C462" s="1" t="s">
        <v>19</v>
      </c>
      <c r="D462" s="1" t="s">
        <v>9</v>
      </c>
      <c r="E462" s="43" t="s">
        <v>382</v>
      </c>
      <c r="F462" s="1" t="s">
        <v>143</v>
      </c>
      <c r="G462" s="77">
        <v>0</v>
      </c>
      <c r="H462" s="77">
        <v>997.164</v>
      </c>
      <c r="I462" s="77">
        <v>1528.28</v>
      </c>
      <c r="J462" s="77">
        <v>1589.4</v>
      </c>
      <c r="K462" s="77">
        <v>1653</v>
      </c>
    </row>
    <row r="463" spans="1:11" ht="63">
      <c r="A463" s="42" t="s">
        <v>148</v>
      </c>
      <c r="B463" s="62">
        <v>303</v>
      </c>
      <c r="C463" s="1" t="s">
        <v>19</v>
      </c>
      <c r="D463" s="1" t="s">
        <v>9</v>
      </c>
      <c r="E463" s="1" t="s">
        <v>129</v>
      </c>
      <c r="F463" s="1"/>
      <c r="G463" s="77">
        <f aca="true" t="shared" si="88" ref="G463:H465">G464</f>
        <v>0</v>
      </c>
      <c r="H463" s="77">
        <f t="shared" si="88"/>
        <v>133.53</v>
      </c>
      <c r="I463" s="77">
        <f aca="true" t="shared" si="89" ref="I463:K465">I464</f>
        <v>0</v>
      </c>
      <c r="J463" s="77">
        <f t="shared" si="89"/>
        <v>0</v>
      </c>
      <c r="K463" s="77">
        <f t="shared" si="89"/>
        <v>0</v>
      </c>
    </row>
    <row r="464" spans="1:11" ht="94.5">
      <c r="A464" s="42" t="s">
        <v>149</v>
      </c>
      <c r="B464" s="62">
        <v>303</v>
      </c>
      <c r="C464" s="1" t="s">
        <v>19</v>
      </c>
      <c r="D464" s="1" t="s">
        <v>9</v>
      </c>
      <c r="E464" s="1" t="s">
        <v>131</v>
      </c>
      <c r="F464" s="1"/>
      <c r="G464" s="77">
        <f t="shared" si="88"/>
        <v>0</v>
      </c>
      <c r="H464" s="77">
        <f t="shared" si="88"/>
        <v>133.53</v>
      </c>
      <c r="I464" s="77">
        <f t="shared" si="89"/>
        <v>0</v>
      </c>
      <c r="J464" s="77">
        <f t="shared" si="89"/>
        <v>0</v>
      </c>
      <c r="K464" s="77">
        <f t="shared" si="89"/>
        <v>0</v>
      </c>
    </row>
    <row r="465" spans="1:11" ht="31.5">
      <c r="A465" s="42" t="s">
        <v>150</v>
      </c>
      <c r="B465" s="62">
        <v>303</v>
      </c>
      <c r="C465" s="1" t="s">
        <v>19</v>
      </c>
      <c r="D465" s="1" t="s">
        <v>9</v>
      </c>
      <c r="E465" s="1" t="s">
        <v>151</v>
      </c>
      <c r="F465" s="1"/>
      <c r="G465" s="77">
        <f t="shared" si="88"/>
        <v>0</v>
      </c>
      <c r="H465" s="77">
        <f t="shared" si="88"/>
        <v>133.53</v>
      </c>
      <c r="I465" s="77">
        <f t="shared" si="89"/>
        <v>0</v>
      </c>
      <c r="J465" s="77">
        <f t="shared" si="89"/>
        <v>0</v>
      </c>
      <c r="K465" s="77">
        <f t="shared" si="89"/>
        <v>0</v>
      </c>
    </row>
    <row r="466" spans="1:11" ht="47.25">
      <c r="A466" s="42" t="s">
        <v>142</v>
      </c>
      <c r="B466" s="62">
        <v>303</v>
      </c>
      <c r="C466" s="1" t="s">
        <v>19</v>
      </c>
      <c r="D466" s="1" t="s">
        <v>9</v>
      </c>
      <c r="E466" s="1" t="s">
        <v>152</v>
      </c>
      <c r="F466" s="1" t="s">
        <v>143</v>
      </c>
      <c r="G466" s="77">
        <v>0</v>
      </c>
      <c r="H466" s="77">
        <v>133.53</v>
      </c>
      <c r="I466" s="77">
        <v>0</v>
      </c>
      <c r="J466" s="77">
        <v>0</v>
      </c>
      <c r="K466" s="77">
        <v>0</v>
      </c>
    </row>
    <row r="467" spans="1:11" ht="15.75">
      <c r="A467" s="46" t="s">
        <v>327</v>
      </c>
      <c r="B467" s="71">
        <v>303</v>
      </c>
      <c r="C467" s="40" t="s">
        <v>21</v>
      </c>
      <c r="D467" s="40"/>
      <c r="E467" s="40"/>
      <c r="F467" s="1"/>
      <c r="G467" s="76">
        <f aca="true" t="shared" si="90" ref="G467:H471">G468</f>
        <v>315</v>
      </c>
      <c r="H467" s="76">
        <f t="shared" si="90"/>
        <v>275</v>
      </c>
      <c r="I467" s="76">
        <f aca="true" t="shared" si="91" ref="I467:K471">I468</f>
        <v>300</v>
      </c>
      <c r="J467" s="76">
        <f t="shared" si="91"/>
        <v>312</v>
      </c>
      <c r="K467" s="76">
        <f t="shared" si="91"/>
        <v>324</v>
      </c>
    </row>
    <row r="468" spans="1:11" ht="15.75">
      <c r="A468" s="49" t="s">
        <v>328</v>
      </c>
      <c r="B468" s="62">
        <v>303</v>
      </c>
      <c r="C468" s="1" t="s">
        <v>21</v>
      </c>
      <c r="D468" s="1" t="s">
        <v>9</v>
      </c>
      <c r="E468" s="1"/>
      <c r="F468" s="17"/>
      <c r="G468" s="77">
        <f t="shared" si="90"/>
        <v>315</v>
      </c>
      <c r="H468" s="77">
        <f t="shared" si="90"/>
        <v>275</v>
      </c>
      <c r="I468" s="77">
        <f t="shared" si="91"/>
        <v>300</v>
      </c>
      <c r="J468" s="77">
        <f t="shared" si="91"/>
        <v>312</v>
      </c>
      <c r="K468" s="77">
        <f t="shared" si="91"/>
        <v>324</v>
      </c>
    </row>
    <row r="469" spans="1:11" ht="31.5">
      <c r="A469" s="50" t="s">
        <v>171</v>
      </c>
      <c r="B469" s="1" t="s">
        <v>20</v>
      </c>
      <c r="C469" s="1" t="s">
        <v>21</v>
      </c>
      <c r="D469" s="1" t="s">
        <v>9</v>
      </c>
      <c r="E469" s="43" t="s">
        <v>172</v>
      </c>
      <c r="F469" s="17"/>
      <c r="G469" s="77">
        <f t="shared" si="90"/>
        <v>315</v>
      </c>
      <c r="H469" s="77">
        <f t="shared" si="90"/>
        <v>275</v>
      </c>
      <c r="I469" s="77">
        <f t="shared" si="91"/>
        <v>300</v>
      </c>
      <c r="J469" s="77">
        <f t="shared" si="91"/>
        <v>312</v>
      </c>
      <c r="K469" s="77">
        <f t="shared" si="91"/>
        <v>324</v>
      </c>
    </row>
    <row r="470" spans="1:11" ht="31.5">
      <c r="A470" s="42" t="s">
        <v>173</v>
      </c>
      <c r="B470" s="1" t="s">
        <v>20</v>
      </c>
      <c r="C470" s="1" t="s">
        <v>21</v>
      </c>
      <c r="D470" s="1" t="s">
        <v>9</v>
      </c>
      <c r="E470" s="43" t="s">
        <v>174</v>
      </c>
      <c r="F470" s="17"/>
      <c r="G470" s="77">
        <f t="shared" si="90"/>
        <v>315</v>
      </c>
      <c r="H470" s="77">
        <f t="shared" si="90"/>
        <v>275</v>
      </c>
      <c r="I470" s="77">
        <f t="shared" si="91"/>
        <v>300</v>
      </c>
      <c r="J470" s="77">
        <f t="shared" si="91"/>
        <v>312</v>
      </c>
      <c r="K470" s="77">
        <f t="shared" si="91"/>
        <v>324</v>
      </c>
    </row>
    <row r="471" spans="1:11" ht="15.75">
      <c r="A471" s="42" t="s">
        <v>329</v>
      </c>
      <c r="B471" s="62">
        <v>303</v>
      </c>
      <c r="C471" s="1" t="s">
        <v>21</v>
      </c>
      <c r="D471" s="1" t="s">
        <v>9</v>
      </c>
      <c r="E471" s="1" t="s">
        <v>65</v>
      </c>
      <c r="F471" s="17"/>
      <c r="G471" s="77">
        <f t="shared" si="90"/>
        <v>315</v>
      </c>
      <c r="H471" s="77">
        <f t="shared" si="90"/>
        <v>275</v>
      </c>
      <c r="I471" s="77">
        <f t="shared" si="91"/>
        <v>300</v>
      </c>
      <c r="J471" s="77">
        <f t="shared" si="91"/>
        <v>312</v>
      </c>
      <c r="K471" s="77">
        <f t="shared" si="91"/>
        <v>324</v>
      </c>
    </row>
    <row r="472" spans="1:11" ht="47.25">
      <c r="A472" s="13" t="s">
        <v>330</v>
      </c>
      <c r="B472" s="62">
        <v>303</v>
      </c>
      <c r="C472" s="1" t="s">
        <v>21</v>
      </c>
      <c r="D472" s="1" t="s">
        <v>9</v>
      </c>
      <c r="E472" s="1" t="s">
        <v>65</v>
      </c>
      <c r="F472" s="58">
        <v>621</v>
      </c>
      <c r="G472" s="77">
        <v>315</v>
      </c>
      <c r="H472" s="77">
        <v>275</v>
      </c>
      <c r="I472" s="77">
        <v>300</v>
      </c>
      <c r="J472" s="77">
        <v>312</v>
      </c>
      <c r="K472" s="77">
        <v>324</v>
      </c>
    </row>
    <row r="475" spans="7:11" ht="12.75">
      <c r="G475" s="90">
        <f>G15+G82+G227+G282</f>
        <v>259965.43332</v>
      </c>
      <c r="H475" s="90">
        <f>H15+H82+H227+H282</f>
        <v>296978.63068999996</v>
      </c>
      <c r="I475" s="90">
        <f>I15+I82+I227+I282</f>
        <v>258605.831</v>
      </c>
      <c r="J475" s="90">
        <f>J15+J82+J227+J282</f>
        <v>268977.5999999999</v>
      </c>
      <c r="K475" s="90">
        <f>K15+K82+K227+K282</f>
        <v>273829</v>
      </c>
    </row>
  </sheetData>
  <sheetProtection/>
  <mergeCells count="11">
    <mergeCell ref="C1:G4"/>
    <mergeCell ref="A11:A13"/>
    <mergeCell ref="B11:F11"/>
    <mergeCell ref="G11:G13"/>
    <mergeCell ref="B12:B13"/>
    <mergeCell ref="C12:F12"/>
    <mergeCell ref="H11:H13"/>
    <mergeCell ref="I11:I13"/>
    <mergeCell ref="J11:J13"/>
    <mergeCell ref="K11:K13"/>
    <mergeCell ref="A6:K8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володя</dc:creator>
  <cp:keywords/>
  <dc:description/>
  <cp:lastModifiedBy>Ключи</cp:lastModifiedBy>
  <cp:lastPrinted>2020-11-26T02:08:53Z</cp:lastPrinted>
  <dcterms:created xsi:type="dcterms:W3CDTF">2010-11-17T10:31:21Z</dcterms:created>
  <dcterms:modified xsi:type="dcterms:W3CDTF">2020-11-26T02:09:22Z</dcterms:modified>
  <cp:category/>
  <cp:version/>
  <cp:contentType/>
  <cp:contentStatus/>
</cp:coreProperties>
</file>